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рифы\"/>
    </mc:Choice>
  </mc:AlternateContent>
  <xr:revisionPtr revIDLastSave="0" documentId="13_ncr:1_{F1BE5EE8-999D-40F0-A3AD-952408025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СК, МО" sheetId="2" r:id="rId1"/>
    <sheet name="СПБ, ЛО" sheetId="1" r:id="rId2"/>
    <sheet name="ЦФО" sheetId="3" r:id="rId3"/>
    <sheet name="Нижний-Новгород" sheetId="5" r:id="rId4"/>
    <sheet name="Екатеринбург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5" l="1"/>
  <c r="F21" i="5"/>
  <c r="E21" i="5"/>
  <c r="D21" i="5"/>
  <c r="G20" i="5"/>
  <c r="F20" i="5"/>
  <c r="E20" i="5"/>
  <c r="D20" i="5"/>
  <c r="G19" i="5"/>
  <c r="F19" i="5"/>
  <c r="E19" i="5"/>
  <c r="D19" i="5"/>
  <c r="G18" i="5"/>
  <c r="F18" i="5"/>
  <c r="E18" i="5"/>
  <c r="D18" i="5"/>
  <c r="G17" i="5"/>
  <c r="F17" i="5"/>
  <c r="E17" i="5"/>
  <c r="D17" i="5"/>
  <c r="G16" i="5"/>
  <c r="F16" i="5"/>
  <c r="E16" i="5"/>
  <c r="D16" i="5"/>
  <c r="G15" i="5"/>
  <c r="F15" i="5"/>
  <c r="E15" i="5"/>
  <c r="D15" i="5"/>
  <c r="P21" i="4"/>
  <c r="O21" i="4"/>
  <c r="N21" i="4"/>
  <c r="M21" i="4"/>
  <c r="L21" i="4"/>
  <c r="P20" i="4"/>
  <c r="O20" i="4"/>
  <c r="N20" i="4"/>
  <c r="M20" i="4"/>
  <c r="L20" i="4"/>
  <c r="P19" i="4"/>
  <c r="O19" i="4"/>
  <c r="N19" i="4"/>
  <c r="M19" i="4"/>
  <c r="L19" i="4"/>
  <c r="P18" i="4"/>
  <c r="O18" i="4"/>
  <c r="N18" i="4"/>
  <c r="M18" i="4"/>
  <c r="L18" i="4"/>
  <c r="P17" i="4"/>
  <c r="O17" i="4"/>
  <c r="N17" i="4"/>
  <c r="M17" i="4"/>
  <c r="L17" i="4"/>
  <c r="P16" i="4"/>
  <c r="O16" i="4"/>
  <c r="N16" i="4"/>
  <c r="M16" i="4"/>
  <c r="L16" i="4"/>
  <c r="P15" i="4"/>
  <c r="O15" i="4"/>
  <c r="N15" i="4"/>
  <c r="M15" i="4"/>
  <c r="L15" i="4"/>
  <c r="G10" i="4"/>
  <c r="G21" i="4" s="1"/>
  <c r="F10" i="4"/>
  <c r="E10" i="4"/>
  <c r="E21" i="4" s="1"/>
  <c r="D10" i="4"/>
  <c r="D21" i="4" s="1"/>
  <c r="C10" i="4"/>
  <c r="G9" i="4"/>
  <c r="G20" i="4" s="1"/>
  <c r="F9" i="4"/>
  <c r="F20" i="4" s="1"/>
  <c r="E9" i="4"/>
  <c r="D9" i="4"/>
  <c r="D20" i="4" s="1"/>
  <c r="C9" i="4"/>
  <c r="G8" i="4"/>
  <c r="G19" i="4" s="1"/>
  <c r="F8" i="4"/>
  <c r="E8" i="4"/>
  <c r="E19" i="4" s="1"/>
  <c r="D8" i="4"/>
  <c r="D19" i="4" s="1"/>
  <c r="C8" i="4"/>
  <c r="C7" i="4"/>
  <c r="G7" i="4"/>
  <c r="G18" i="4" s="1"/>
  <c r="F7" i="4"/>
  <c r="F18" i="4" s="1"/>
  <c r="E7" i="4"/>
  <c r="E18" i="4" s="1"/>
  <c r="D7" i="4"/>
  <c r="D18" i="4" s="1"/>
  <c r="G6" i="4"/>
  <c r="G17" i="4" s="1"/>
  <c r="F6" i="4"/>
  <c r="E6" i="4"/>
  <c r="E17" i="4" s="1"/>
  <c r="D6" i="4"/>
  <c r="D17" i="4" s="1"/>
  <c r="C6" i="4"/>
  <c r="G5" i="4"/>
  <c r="G16" i="4" s="1"/>
  <c r="F5" i="4"/>
  <c r="F16" i="4" s="1"/>
  <c r="E5" i="4"/>
  <c r="E16" i="4" s="1"/>
  <c r="D5" i="4"/>
  <c r="D16" i="4"/>
  <c r="C5" i="4"/>
  <c r="G4" i="4"/>
  <c r="G15" i="4" s="1"/>
  <c r="F4" i="4"/>
  <c r="F15" i="4" s="1"/>
  <c r="E4" i="4"/>
  <c r="E15" i="4" s="1"/>
  <c r="D4" i="4"/>
  <c r="D15" i="4" s="1"/>
  <c r="C4" i="4"/>
  <c r="F17" i="4"/>
  <c r="F19" i="4"/>
  <c r="F21" i="4"/>
  <c r="E20" i="4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D15" i="3"/>
  <c r="E15" i="3"/>
  <c r="F15" i="3"/>
  <c r="G15" i="3"/>
</calcChain>
</file>

<file path=xl/sharedStrings.xml><?xml version="1.0" encoding="utf-8"?>
<sst xmlns="http://schemas.openxmlformats.org/spreadsheetml/2006/main" count="257" uniqueCount="57">
  <si>
    <t>Вес
заказа</t>
  </si>
  <si>
    <t>до 50</t>
  </si>
  <si>
    <t/>
  </si>
  <si>
    <t>до 1500</t>
  </si>
  <si>
    <t>до 1</t>
  </si>
  <si>
    <t>до 3</t>
  </si>
  <si>
    <t>до 5</t>
  </si>
  <si>
    <t>до10</t>
  </si>
  <si>
    <t>до 15</t>
  </si>
  <si>
    <t>до 20</t>
  </si>
  <si>
    <t>до 25</t>
  </si>
  <si>
    <t xml:space="preserve"> до 1500</t>
  </si>
  <si>
    <t>Количество доставок в месяц</t>
  </si>
  <si>
    <t>от 1500</t>
  </si>
  <si>
    <t>до 500</t>
  </si>
  <si>
    <t>до 10</t>
  </si>
  <si>
    <t>Ship from Store МСК</t>
  </si>
  <si>
    <t>СПБ-СПБ (ND)</t>
  </si>
  <si>
    <t>СПБ-СПБ (SD)</t>
  </si>
  <si>
    <t>СПБ-МСК</t>
  </si>
  <si>
    <t>МСК - МО</t>
  </si>
  <si>
    <t>МСК - МСК (ND)</t>
  </si>
  <si>
    <t>МСК - СПБ</t>
  </si>
  <si>
    <t>МСК - МСК (SD)</t>
  </si>
  <si>
    <t>Ship from Store СПБ</t>
  </si>
  <si>
    <t>зона 2 (от 10 до 30 км) – 250 рублей;</t>
  </si>
  <si>
    <t>зона 3 (от 30 до 50 км) – 400 рублей;</t>
  </si>
  <si>
    <t>зона 1 (от 0 до 10 км) – 100 рублей;</t>
  </si>
  <si>
    <t xml:space="preserve">Доставка из МСК в ЛО, суммируется с базовой стоимостью доставки (МСК-СПБ; СПБ-СПБ):
</t>
  </si>
  <si>
    <t>Вес, кг</t>
  </si>
  <si>
    <t>D</t>
  </si>
  <si>
    <t>C</t>
  </si>
  <si>
    <t>B</t>
  </si>
  <si>
    <t>A</t>
  </si>
  <si>
    <t>VIP</t>
  </si>
  <si>
    <t>до 200</t>
  </si>
  <si>
    <r>
      <rPr>
        <b/>
        <sz val="11"/>
        <color theme="1"/>
        <rFont val="Calibri"/>
        <family val="2"/>
        <charset val="204"/>
        <scheme val="minor"/>
      </rPr>
      <t xml:space="preserve">СПБ-Екатеринбург </t>
    </r>
    <r>
      <rPr>
        <sz val="11"/>
        <color theme="1"/>
        <rFont val="Calibri"/>
        <family val="2"/>
        <charset val="204"/>
        <scheme val="minor"/>
      </rPr>
      <t>(</t>
    </r>
    <r>
      <rPr>
        <b/>
        <sz val="11"/>
        <color theme="1"/>
        <rFont val="Calibri"/>
        <family val="2"/>
        <charset val="204"/>
        <scheme val="minor"/>
      </rPr>
      <t>4 дня)</t>
    </r>
  </si>
  <si>
    <r>
      <rPr>
        <b/>
        <sz val="11"/>
        <color theme="1"/>
        <rFont val="Calibri"/>
        <family val="2"/>
        <charset val="204"/>
        <scheme val="minor"/>
      </rPr>
      <t>Москва-Екатеринбург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( 3 дня)</t>
    </r>
  </si>
  <si>
    <t>НН - НН (ND)</t>
  </si>
  <si>
    <t>Екатеринбург-Екатеринбург (ND)</t>
  </si>
  <si>
    <t>до 30 км</t>
  </si>
  <si>
    <t>30-50 км</t>
  </si>
  <si>
    <t>от 50 км</t>
  </si>
  <si>
    <t>СПБ - МО</t>
  </si>
  <si>
    <t>НН - МО (ND)</t>
  </si>
  <si>
    <t xml:space="preserve"> НН - Москва (ND)</t>
  </si>
  <si>
    <t>НН - СПБ (2 дня)</t>
  </si>
  <si>
    <t>Москва-ЦФО (ND)</t>
  </si>
  <si>
    <t>СПБ-ЦФО (2 дня)</t>
  </si>
  <si>
    <t>Москва-НН (ND)</t>
  </si>
  <si>
    <t>СПБ- НН (2 дня)</t>
  </si>
  <si>
    <t xml:space="preserve">Доставка из НН в ЛО (2 дня), суммируется с базовой стоимостью доставки (МСК-СПБ; СПБ-СПБ):
</t>
  </si>
  <si>
    <t xml:space="preserve">Доставка из ЕКБ в ЛО (2 дня), суммируется с базовой стоимостью доставки (МСК-СПБ; СПБ-СПБ):
</t>
  </si>
  <si>
    <t>Екатеринбург - СПБ (5 дней)</t>
  </si>
  <si>
    <t>Екатеринбург - Москва( 4 дня)</t>
  </si>
  <si>
    <t>ЕКБ - МО (4 дня)</t>
  </si>
  <si>
    <t>Расстояние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</si>
</sst>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2"/>
    </font>
    <font>
      <b/>
      <sz val="11"/>
      <name val="Times New Roman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rgb="FF17365D"/>
      </right>
      <top style="thin">
        <color rgb="FF17365D"/>
      </top>
      <bottom style="thin">
        <color rgb="FF17365D"/>
      </bottom>
      <diagonal/>
    </border>
    <border>
      <left style="thin">
        <color rgb="FF17365D"/>
      </left>
      <right style="thin">
        <color rgb="FF17365D"/>
      </right>
      <top/>
      <bottom style="thin">
        <color rgb="FF17365D"/>
      </bottom>
      <diagonal/>
    </border>
    <border>
      <left style="thin">
        <color rgb="FF17365D"/>
      </left>
      <right style="thin">
        <color rgb="FF17365D"/>
      </right>
      <top style="thin">
        <color rgb="FF17365D"/>
      </top>
      <bottom style="thin">
        <color rgb="FF17365D"/>
      </bottom>
      <diagonal/>
    </border>
    <border>
      <left style="thin">
        <color rgb="FF17365D"/>
      </left>
      <right/>
      <top style="thin">
        <color rgb="FF17365D"/>
      </top>
      <bottom style="thin">
        <color rgb="FF17365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7365D"/>
      </left>
      <right/>
      <top/>
      <bottom style="thin">
        <color rgb="FF17365D"/>
      </bottom>
      <diagonal/>
    </border>
    <border>
      <left/>
      <right style="thin">
        <color rgb="FF17365D"/>
      </right>
      <top/>
      <bottom style="thin">
        <color rgb="FF17365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7365D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17365D"/>
      </left>
      <right style="thin">
        <color rgb="FF17365D"/>
      </right>
      <top style="thin">
        <color rgb="FF17365D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0" fillId="0" borderId="0" xfId="0"/>
    <xf numFmtId="0" fontId="5" fillId="0" borderId="0" xfId="0" applyFont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55"/>
  <sheetViews>
    <sheetView tabSelected="1" workbookViewId="0">
      <selection activeCell="C16" sqref="C16:H16"/>
    </sheetView>
  </sheetViews>
  <sheetFormatPr defaultRowHeight="15" x14ac:dyDescent="0.25"/>
  <sheetData>
    <row r="3" spans="2:8" x14ac:dyDescent="0.25">
      <c r="B3" s="22" t="s">
        <v>21</v>
      </c>
      <c r="C3" s="22"/>
      <c r="D3" s="22"/>
      <c r="E3" s="22"/>
      <c r="F3" s="22"/>
      <c r="G3" s="22"/>
    </row>
    <row r="4" spans="2:8" ht="45.95" customHeight="1" x14ac:dyDescent="0.25">
      <c r="B4" s="24" t="s">
        <v>0</v>
      </c>
      <c r="C4" s="23" t="s">
        <v>12</v>
      </c>
      <c r="D4" s="22"/>
      <c r="E4" s="22"/>
      <c r="F4" s="22"/>
      <c r="G4" s="22"/>
    </row>
    <row r="5" spans="2:8" ht="18" customHeight="1" x14ac:dyDescent="0.25">
      <c r="B5" s="25"/>
      <c r="C5" s="7" t="s">
        <v>1</v>
      </c>
      <c r="D5" s="9" t="s">
        <v>35</v>
      </c>
      <c r="E5" s="9" t="s">
        <v>14</v>
      </c>
      <c r="F5" s="7" t="s">
        <v>11</v>
      </c>
      <c r="G5" s="9" t="s">
        <v>13</v>
      </c>
    </row>
    <row r="6" spans="2:8" ht="15" customHeight="1" x14ac:dyDescent="0.25">
      <c r="B6" s="8" t="s">
        <v>4</v>
      </c>
      <c r="C6" s="10">
        <v>270</v>
      </c>
      <c r="D6" s="10">
        <v>260</v>
      </c>
      <c r="E6" s="10">
        <v>235</v>
      </c>
      <c r="F6" s="10">
        <v>220</v>
      </c>
      <c r="G6" s="10">
        <v>205</v>
      </c>
    </row>
    <row r="7" spans="2:8" ht="15" customHeight="1" x14ac:dyDescent="0.25">
      <c r="B7" s="8" t="s">
        <v>5</v>
      </c>
      <c r="C7" s="10">
        <v>310</v>
      </c>
      <c r="D7" s="10">
        <v>270</v>
      </c>
      <c r="E7" s="10">
        <v>245</v>
      </c>
      <c r="F7" s="10">
        <v>235</v>
      </c>
      <c r="G7" s="10">
        <v>215</v>
      </c>
    </row>
    <row r="8" spans="2:8" ht="15.95" customHeight="1" x14ac:dyDescent="0.25">
      <c r="B8" s="8" t="s">
        <v>6</v>
      </c>
      <c r="C8" s="10">
        <v>340</v>
      </c>
      <c r="D8" s="10">
        <v>290</v>
      </c>
      <c r="E8" s="10">
        <v>260</v>
      </c>
      <c r="F8" s="10">
        <v>250</v>
      </c>
      <c r="G8" s="10">
        <v>245</v>
      </c>
    </row>
    <row r="9" spans="2:8" ht="15" customHeight="1" x14ac:dyDescent="0.25">
      <c r="B9" s="8" t="s">
        <v>7</v>
      </c>
      <c r="C9" s="10">
        <v>410</v>
      </c>
      <c r="D9" s="10">
        <v>340</v>
      </c>
      <c r="E9" s="10">
        <v>320</v>
      </c>
      <c r="F9" s="10">
        <v>295</v>
      </c>
      <c r="G9" s="10">
        <v>280</v>
      </c>
    </row>
    <row r="10" spans="2:8" ht="15" customHeight="1" x14ac:dyDescent="0.25">
      <c r="B10" s="8" t="s">
        <v>8</v>
      </c>
      <c r="C10" s="10">
        <v>510</v>
      </c>
      <c r="D10" s="10">
        <v>440</v>
      </c>
      <c r="E10" s="10">
        <v>420</v>
      </c>
      <c r="F10" s="10">
        <v>370</v>
      </c>
      <c r="G10" s="10">
        <v>360</v>
      </c>
    </row>
    <row r="11" spans="2:8" ht="15" customHeight="1" x14ac:dyDescent="0.25">
      <c r="B11" s="8" t="s">
        <v>9</v>
      </c>
      <c r="C11" s="10">
        <v>620</v>
      </c>
      <c r="D11" s="10">
        <v>500</v>
      </c>
      <c r="E11" s="10">
        <v>480</v>
      </c>
      <c r="F11" s="10">
        <v>440</v>
      </c>
      <c r="G11" s="10">
        <v>410</v>
      </c>
    </row>
    <row r="12" spans="2:8" ht="15" customHeight="1" x14ac:dyDescent="0.25">
      <c r="B12" s="8" t="s">
        <v>10</v>
      </c>
      <c r="C12" s="10">
        <v>770</v>
      </c>
      <c r="D12" s="10">
        <v>600</v>
      </c>
      <c r="E12" s="10">
        <v>580</v>
      </c>
      <c r="F12" s="10">
        <v>540</v>
      </c>
      <c r="G12" s="10">
        <v>500</v>
      </c>
    </row>
    <row r="13" spans="2:8" ht="15" customHeight="1" x14ac:dyDescent="0.25">
      <c r="B13" s="3"/>
      <c r="C13" s="4"/>
      <c r="D13" s="4"/>
      <c r="E13" s="4"/>
      <c r="F13" s="4"/>
      <c r="G13" s="4"/>
    </row>
    <row r="14" spans="2:8" ht="15" customHeight="1" x14ac:dyDescent="0.25">
      <c r="B14" s="3"/>
      <c r="C14" s="4"/>
      <c r="D14" s="4"/>
      <c r="E14" s="4"/>
      <c r="F14" s="4"/>
      <c r="G14" s="4"/>
    </row>
    <row r="15" spans="2:8" ht="15" customHeight="1" x14ac:dyDescent="0.25">
      <c r="B15" s="22" t="s">
        <v>20</v>
      </c>
      <c r="C15" s="22"/>
      <c r="D15" s="22"/>
      <c r="E15" s="22"/>
      <c r="F15" s="22"/>
      <c r="G15" s="22"/>
      <c r="H15" s="22"/>
    </row>
    <row r="16" spans="2:8" ht="15" customHeight="1" x14ac:dyDescent="0.25">
      <c r="B16" s="39" t="s">
        <v>0</v>
      </c>
      <c r="C16" s="23" t="s">
        <v>56</v>
      </c>
      <c r="D16" s="23"/>
      <c r="E16" s="23"/>
      <c r="F16" s="23"/>
      <c r="G16" s="23"/>
      <c r="H16" s="23"/>
    </row>
    <row r="17" spans="2:8" ht="15" customHeight="1" x14ac:dyDescent="0.25">
      <c r="B17" s="39"/>
      <c r="C17" s="22" t="s">
        <v>40</v>
      </c>
      <c r="D17" s="22"/>
      <c r="E17" s="23" t="s">
        <v>41</v>
      </c>
      <c r="F17" s="23"/>
      <c r="G17" s="23" t="s">
        <v>42</v>
      </c>
      <c r="H17" s="23"/>
    </row>
    <row r="18" spans="2:8" ht="15" customHeight="1" x14ac:dyDescent="0.25">
      <c r="B18" s="6" t="s">
        <v>4</v>
      </c>
      <c r="C18" s="41">
        <v>320</v>
      </c>
      <c r="D18" s="41"/>
      <c r="E18" s="41">
        <v>370</v>
      </c>
      <c r="F18" s="41"/>
      <c r="G18" s="41">
        <v>540</v>
      </c>
      <c r="H18" s="41"/>
    </row>
    <row r="19" spans="2:8" ht="15" customHeight="1" x14ac:dyDescent="0.25">
      <c r="B19" s="6" t="s">
        <v>5</v>
      </c>
      <c r="C19" s="41">
        <v>335</v>
      </c>
      <c r="D19" s="41"/>
      <c r="E19" s="41">
        <v>385</v>
      </c>
      <c r="F19" s="41"/>
      <c r="G19" s="41">
        <v>555</v>
      </c>
      <c r="H19" s="41"/>
    </row>
    <row r="20" spans="2:8" ht="15" customHeight="1" x14ac:dyDescent="0.25">
      <c r="B20" s="6" t="s">
        <v>6</v>
      </c>
      <c r="C20" s="41">
        <v>350</v>
      </c>
      <c r="D20" s="41"/>
      <c r="E20" s="41">
        <v>400</v>
      </c>
      <c r="F20" s="41"/>
      <c r="G20" s="41">
        <v>570</v>
      </c>
      <c r="H20" s="41"/>
    </row>
    <row r="21" spans="2:8" ht="15" customHeight="1" x14ac:dyDescent="0.25">
      <c r="B21" s="6" t="s">
        <v>7</v>
      </c>
      <c r="C21" s="41">
        <v>410</v>
      </c>
      <c r="D21" s="41"/>
      <c r="E21" s="41">
        <v>460</v>
      </c>
      <c r="F21" s="41"/>
      <c r="G21" s="41">
        <v>630</v>
      </c>
      <c r="H21" s="41"/>
    </row>
    <row r="22" spans="2:8" ht="15" customHeight="1" x14ac:dyDescent="0.25">
      <c r="B22" s="6" t="s">
        <v>8</v>
      </c>
      <c r="C22" s="41">
        <v>510</v>
      </c>
      <c r="D22" s="41"/>
      <c r="E22" s="41">
        <v>560</v>
      </c>
      <c r="F22" s="41"/>
      <c r="G22" s="41">
        <v>730</v>
      </c>
      <c r="H22" s="41"/>
    </row>
    <row r="23" spans="2:8" ht="17.100000000000001" customHeight="1" x14ac:dyDescent="0.25">
      <c r="B23" s="6" t="s">
        <v>9</v>
      </c>
      <c r="C23" s="41">
        <v>570</v>
      </c>
      <c r="D23" s="41"/>
      <c r="E23" s="41">
        <v>620</v>
      </c>
      <c r="F23" s="41"/>
      <c r="G23" s="41">
        <v>790</v>
      </c>
      <c r="H23" s="41"/>
    </row>
    <row r="24" spans="2:8" ht="17.100000000000001" customHeight="1" x14ac:dyDescent="0.25">
      <c r="B24" s="6" t="s">
        <v>10</v>
      </c>
      <c r="C24" s="41">
        <v>670</v>
      </c>
      <c r="D24" s="41"/>
      <c r="E24" s="41">
        <v>720</v>
      </c>
      <c r="F24" s="41"/>
      <c r="G24" s="41">
        <v>890</v>
      </c>
      <c r="H24" s="41"/>
    </row>
    <row r="25" spans="2:8" ht="17.100000000000001" customHeight="1" x14ac:dyDescent="0.25">
      <c r="B25" s="3"/>
      <c r="C25" s="4"/>
      <c r="D25" s="4"/>
      <c r="E25" s="4"/>
      <c r="F25" s="4"/>
      <c r="G25" s="4"/>
      <c r="H25" s="4"/>
    </row>
    <row r="26" spans="2:8" ht="17.100000000000001" customHeight="1" x14ac:dyDescent="0.25">
      <c r="B26" s="3"/>
      <c r="C26" s="4"/>
      <c r="D26" s="4"/>
      <c r="E26" s="4"/>
      <c r="F26" s="4"/>
      <c r="G26" s="4"/>
    </row>
    <row r="27" spans="2:8" x14ac:dyDescent="0.25">
      <c r="B27" s="22" t="s">
        <v>22</v>
      </c>
      <c r="C27" s="22"/>
      <c r="D27" s="22"/>
      <c r="E27" s="22"/>
      <c r="F27" s="22"/>
      <c r="G27" s="22"/>
    </row>
    <row r="28" spans="2:8" ht="45.95" customHeight="1" x14ac:dyDescent="0.25">
      <c r="B28" s="24" t="s">
        <v>0</v>
      </c>
      <c r="C28" s="23" t="s">
        <v>12</v>
      </c>
      <c r="D28" s="22"/>
      <c r="E28" s="22"/>
      <c r="F28" s="22"/>
      <c r="G28" s="22"/>
    </row>
    <row r="29" spans="2:8" ht="18" customHeight="1" x14ac:dyDescent="0.25">
      <c r="B29" s="25"/>
      <c r="C29" s="7" t="s">
        <v>1</v>
      </c>
      <c r="D29" s="9" t="s">
        <v>35</v>
      </c>
      <c r="E29" s="9" t="s">
        <v>14</v>
      </c>
      <c r="F29" s="7" t="s">
        <v>11</v>
      </c>
      <c r="G29" s="9" t="s">
        <v>13</v>
      </c>
    </row>
    <row r="30" spans="2:8" ht="15" customHeight="1" x14ac:dyDescent="0.25">
      <c r="B30" s="2" t="s">
        <v>4</v>
      </c>
      <c r="C30" s="1">
        <v>280</v>
      </c>
      <c r="D30" s="1">
        <v>270</v>
      </c>
      <c r="E30" s="1">
        <v>250</v>
      </c>
      <c r="F30" s="1">
        <v>235</v>
      </c>
      <c r="G30" s="1">
        <v>225</v>
      </c>
    </row>
    <row r="31" spans="2:8" ht="15" customHeight="1" x14ac:dyDescent="0.25">
      <c r="B31" s="2" t="s">
        <v>5</v>
      </c>
      <c r="C31" s="1">
        <v>320</v>
      </c>
      <c r="D31" s="1">
        <v>290</v>
      </c>
      <c r="E31" s="1">
        <v>265</v>
      </c>
      <c r="F31" s="1">
        <v>255</v>
      </c>
      <c r="G31" s="1">
        <v>245</v>
      </c>
    </row>
    <row r="32" spans="2:8" ht="15.95" customHeight="1" x14ac:dyDescent="0.25">
      <c r="B32" s="2" t="s">
        <v>6</v>
      </c>
      <c r="C32" s="1">
        <v>350</v>
      </c>
      <c r="D32" s="1">
        <v>320</v>
      </c>
      <c r="E32" s="1">
        <v>305</v>
      </c>
      <c r="F32" s="1">
        <v>290</v>
      </c>
      <c r="G32" s="1">
        <v>265</v>
      </c>
    </row>
    <row r="33" spans="2:7" ht="15" customHeight="1" x14ac:dyDescent="0.25">
      <c r="B33" s="2" t="s">
        <v>7</v>
      </c>
      <c r="C33" s="1">
        <v>430</v>
      </c>
      <c r="D33" s="1">
        <v>410</v>
      </c>
      <c r="E33" s="1">
        <v>390</v>
      </c>
      <c r="F33" s="1">
        <v>360</v>
      </c>
      <c r="G33" s="1">
        <v>330</v>
      </c>
    </row>
    <row r="34" spans="2:7" ht="15" customHeight="1" x14ac:dyDescent="0.25">
      <c r="B34" s="2" t="s">
        <v>8</v>
      </c>
      <c r="C34" s="1">
        <v>530</v>
      </c>
      <c r="D34" s="1">
        <v>520</v>
      </c>
      <c r="E34" s="1">
        <v>500</v>
      </c>
      <c r="F34" s="1">
        <v>460</v>
      </c>
      <c r="G34" s="1">
        <v>420</v>
      </c>
    </row>
    <row r="35" spans="2:7" ht="15" customHeight="1" x14ac:dyDescent="0.25">
      <c r="B35" s="2" t="s">
        <v>9</v>
      </c>
      <c r="C35" s="1">
        <v>650</v>
      </c>
      <c r="D35" s="1">
        <v>640</v>
      </c>
      <c r="E35" s="1">
        <v>610</v>
      </c>
      <c r="F35" s="1">
        <v>560</v>
      </c>
      <c r="G35" s="1">
        <v>500</v>
      </c>
    </row>
    <row r="36" spans="2:7" ht="15" customHeight="1" x14ac:dyDescent="0.25">
      <c r="B36" s="2" t="s">
        <v>10</v>
      </c>
      <c r="C36" s="1">
        <v>800</v>
      </c>
      <c r="D36" s="1">
        <v>790</v>
      </c>
      <c r="E36" s="1">
        <v>750</v>
      </c>
      <c r="F36" s="1">
        <v>670</v>
      </c>
      <c r="G36" s="1">
        <v>620</v>
      </c>
    </row>
    <row r="37" spans="2:7" ht="15" customHeight="1" x14ac:dyDescent="0.25">
      <c r="B37" s="3"/>
      <c r="C37" s="4"/>
      <c r="D37" s="4"/>
      <c r="E37" s="4"/>
      <c r="F37" s="4"/>
      <c r="G37" s="4"/>
    </row>
    <row r="38" spans="2:7" ht="15" customHeight="1" x14ac:dyDescent="0.25">
      <c r="B38" s="3"/>
      <c r="C38" s="4"/>
      <c r="D38" s="4"/>
      <c r="E38" s="4"/>
      <c r="F38" s="4"/>
      <c r="G38" s="4"/>
    </row>
    <row r="39" spans="2:7" x14ac:dyDescent="0.25">
      <c r="B39" s="22" t="s">
        <v>16</v>
      </c>
      <c r="C39" s="22"/>
      <c r="D39" s="22"/>
      <c r="E39" s="22"/>
      <c r="F39" s="22"/>
    </row>
    <row r="40" spans="2:7" x14ac:dyDescent="0.25">
      <c r="B40" s="39" t="s">
        <v>0</v>
      </c>
      <c r="C40" s="23" t="s">
        <v>12</v>
      </c>
      <c r="D40" s="34"/>
      <c r="E40" s="34"/>
      <c r="F40" s="34"/>
      <c r="G40" s="11"/>
    </row>
    <row r="41" spans="2:7" x14ac:dyDescent="0.25">
      <c r="B41" s="40"/>
      <c r="C41" s="7" t="s">
        <v>14</v>
      </c>
      <c r="D41" s="7" t="s">
        <v>3</v>
      </c>
      <c r="E41" s="22" t="s">
        <v>13</v>
      </c>
      <c r="F41" s="22"/>
    </row>
    <row r="42" spans="2:7" ht="15" customHeight="1" x14ac:dyDescent="0.25">
      <c r="B42" s="12" t="s">
        <v>15</v>
      </c>
      <c r="C42" s="12">
        <v>550</v>
      </c>
      <c r="D42" s="12">
        <v>500</v>
      </c>
      <c r="E42" s="35">
        <v>450</v>
      </c>
      <c r="F42" s="36" t="s">
        <v>2</v>
      </c>
    </row>
    <row r="43" spans="2:7" ht="15" customHeight="1" x14ac:dyDescent="0.25">
      <c r="B43" s="1" t="s">
        <v>8</v>
      </c>
      <c r="C43" s="1">
        <v>600</v>
      </c>
      <c r="D43" s="1">
        <v>550</v>
      </c>
      <c r="E43" s="37">
        <v>480</v>
      </c>
      <c r="F43" s="38" t="s">
        <v>2</v>
      </c>
    </row>
    <row r="46" spans="2:7" x14ac:dyDescent="0.25">
      <c r="B46" s="31" t="s">
        <v>23</v>
      </c>
      <c r="C46" s="32"/>
      <c r="D46" s="32"/>
      <c r="E46" s="32"/>
      <c r="F46" s="33"/>
    </row>
    <row r="47" spans="2:7" x14ac:dyDescent="0.25">
      <c r="B47" s="26" t="s">
        <v>0</v>
      </c>
      <c r="C47" s="28" t="s">
        <v>12</v>
      </c>
      <c r="D47" s="29"/>
      <c r="E47" s="29"/>
      <c r="F47" s="30"/>
      <c r="G47" s="11"/>
    </row>
    <row r="48" spans="2:7" x14ac:dyDescent="0.25">
      <c r="B48" s="27"/>
      <c r="C48" s="9" t="s">
        <v>35</v>
      </c>
      <c r="D48" s="9" t="s">
        <v>14</v>
      </c>
      <c r="E48" s="7" t="s">
        <v>11</v>
      </c>
      <c r="F48" s="9" t="s">
        <v>13</v>
      </c>
    </row>
    <row r="49" spans="2:6" x14ac:dyDescent="0.25">
      <c r="B49" s="13" t="s">
        <v>4</v>
      </c>
      <c r="C49" s="10">
        <v>270</v>
      </c>
      <c r="D49" s="10">
        <v>260</v>
      </c>
      <c r="E49" s="10">
        <v>235</v>
      </c>
      <c r="F49" s="10">
        <v>220</v>
      </c>
    </row>
    <row r="50" spans="2:6" x14ac:dyDescent="0.25">
      <c r="B50" s="8" t="s">
        <v>5</v>
      </c>
      <c r="C50" s="10">
        <v>310</v>
      </c>
      <c r="D50" s="10">
        <v>270</v>
      </c>
      <c r="E50" s="10">
        <v>245</v>
      </c>
      <c r="F50" s="10">
        <v>235</v>
      </c>
    </row>
    <row r="51" spans="2:6" x14ac:dyDescent="0.25">
      <c r="B51" s="8" t="s">
        <v>6</v>
      </c>
      <c r="C51" s="10">
        <v>340</v>
      </c>
      <c r="D51" s="10">
        <v>290</v>
      </c>
      <c r="E51" s="10">
        <v>260</v>
      </c>
      <c r="F51" s="10">
        <v>250</v>
      </c>
    </row>
    <row r="52" spans="2:6" x14ac:dyDescent="0.25">
      <c r="B52" s="8" t="s">
        <v>7</v>
      </c>
      <c r="C52" s="10">
        <v>410</v>
      </c>
      <c r="D52" s="10">
        <v>340</v>
      </c>
      <c r="E52" s="10">
        <v>320</v>
      </c>
      <c r="F52" s="10">
        <v>295</v>
      </c>
    </row>
    <row r="53" spans="2:6" x14ac:dyDescent="0.25">
      <c r="B53" s="8" t="s">
        <v>8</v>
      </c>
      <c r="C53" s="10">
        <v>510</v>
      </c>
      <c r="D53" s="10">
        <v>440</v>
      </c>
      <c r="E53" s="10">
        <v>420</v>
      </c>
      <c r="F53" s="10">
        <v>370</v>
      </c>
    </row>
    <row r="54" spans="2:6" x14ac:dyDescent="0.25">
      <c r="B54" s="8" t="s">
        <v>9</v>
      </c>
      <c r="C54" s="10">
        <v>620</v>
      </c>
      <c r="D54" s="10">
        <v>500</v>
      </c>
      <c r="E54" s="10">
        <v>480</v>
      </c>
      <c r="F54" s="10">
        <v>440</v>
      </c>
    </row>
    <row r="55" spans="2:6" x14ac:dyDescent="0.25">
      <c r="B55" s="8" t="s">
        <v>10</v>
      </c>
      <c r="C55" s="10">
        <v>770</v>
      </c>
      <c r="D55" s="10">
        <v>600</v>
      </c>
      <c r="E55" s="10">
        <v>580</v>
      </c>
      <c r="F55" s="10">
        <v>540</v>
      </c>
    </row>
  </sheetData>
  <mergeCells count="42">
    <mergeCell ref="C24:D24"/>
    <mergeCell ref="E24:F24"/>
    <mergeCell ref="G24:H24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B16:B17"/>
    <mergeCell ref="B15:H15"/>
    <mergeCell ref="C16:H16"/>
    <mergeCell ref="C17:D17"/>
    <mergeCell ref="E17:F17"/>
    <mergeCell ref="G17:H17"/>
    <mergeCell ref="E18:F18"/>
    <mergeCell ref="G18:H18"/>
    <mergeCell ref="C19:D19"/>
    <mergeCell ref="E19:F19"/>
    <mergeCell ref="G19:H19"/>
    <mergeCell ref="B3:G3"/>
    <mergeCell ref="C4:G4"/>
    <mergeCell ref="B4:B5"/>
    <mergeCell ref="B27:G27"/>
    <mergeCell ref="B47:B48"/>
    <mergeCell ref="C47:F47"/>
    <mergeCell ref="B46:F46"/>
    <mergeCell ref="C40:F40"/>
    <mergeCell ref="B28:B29"/>
    <mergeCell ref="C28:G28"/>
    <mergeCell ref="E42:F42"/>
    <mergeCell ref="E43:F43"/>
    <mergeCell ref="B40:B41"/>
    <mergeCell ref="E41:F41"/>
    <mergeCell ref="B39:F39"/>
    <mergeCell ref="C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61"/>
  <sheetViews>
    <sheetView workbookViewId="0">
      <selection activeCell="K44" sqref="K44"/>
    </sheetView>
  </sheetViews>
  <sheetFormatPr defaultRowHeight="15" x14ac:dyDescent="0.25"/>
  <sheetData>
    <row r="3" spans="2:8" x14ac:dyDescent="0.25">
      <c r="B3" s="31" t="s">
        <v>17</v>
      </c>
      <c r="C3" s="32"/>
      <c r="D3" s="32"/>
      <c r="E3" s="32"/>
      <c r="F3" s="33"/>
    </row>
    <row r="4" spans="2:8" x14ac:dyDescent="0.25">
      <c r="B4" s="26" t="s">
        <v>0</v>
      </c>
      <c r="C4" s="31" t="s">
        <v>12</v>
      </c>
      <c r="D4" s="32"/>
      <c r="E4" s="32"/>
      <c r="F4" s="33"/>
    </row>
    <row r="5" spans="2:8" x14ac:dyDescent="0.25">
      <c r="B5" s="27"/>
      <c r="C5" s="9" t="s">
        <v>35</v>
      </c>
      <c r="D5" s="9" t="s">
        <v>14</v>
      </c>
      <c r="E5" s="7" t="s">
        <v>11</v>
      </c>
      <c r="F5" s="9" t="s">
        <v>13</v>
      </c>
    </row>
    <row r="6" spans="2:8" ht="15" customHeight="1" x14ac:dyDescent="0.25">
      <c r="B6" s="12" t="s">
        <v>4</v>
      </c>
      <c r="C6" s="10">
        <v>260</v>
      </c>
      <c r="D6" s="10">
        <v>235</v>
      </c>
      <c r="E6" s="10">
        <v>220</v>
      </c>
      <c r="F6" s="10">
        <v>205</v>
      </c>
    </row>
    <row r="7" spans="2:8" ht="15" customHeight="1" x14ac:dyDescent="0.25">
      <c r="B7" s="1" t="s">
        <v>5</v>
      </c>
      <c r="C7" s="10">
        <v>270</v>
      </c>
      <c r="D7" s="10">
        <v>245</v>
      </c>
      <c r="E7" s="10">
        <v>235</v>
      </c>
      <c r="F7" s="10">
        <v>215</v>
      </c>
    </row>
    <row r="8" spans="2:8" ht="15" customHeight="1" x14ac:dyDescent="0.25">
      <c r="B8" s="1" t="s">
        <v>6</v>
      </c>
      <c r="C8" s="10">
        <v>290</v>
      </c>
      <c r="D8" s="10">
        <v>260</v>
      </c>
      <c r="E8" s="10">
        <v>250</v>
      </c>
      <c r="F8" s="10">
        <v>245</v>
      </c>
    </row>
    <row r="9" spans="2:8" ht="15" customHeight="1" x14ac:dyDescent="0.25">
      <c r="B9" s="1" t="s">
        <v>7</v>
      </c>
      <c r="C9" s="10">
        <v>340</v>
      </c>
      <c r="D9" s="10">
        <v>320</v>
      </c>
      <c r="E9" s="10">
        <v>295</v>
      </c>
      <c r="F9" s="10">
        <v>280</v>
      </c>
    </row>
    <row r="10" spans="2:8" ht="15" customHeight="1" x14ac:dyDescent="0.25">
      <c r="B10" s="1" t="s">
        <v>8</v>
      </c>
      <c r="C10" s="10">
        <v>440</v>
      </c>
      <c r="D10" s="10">
        <v>420</v>
      </c>
      <c r="E10" s="10">
        <v>370</v>
      </c>
      <c r="F10" s="10">
        <v>360</v>
      </c>
      <c r="H10" s="4"/>
    </row>
    <row r="11" spans="2:8" ht="15" customHeight="1" x14ac:dyDescent="0.25">
      <c r="B11" s="1" t="s">
        <v>9</v>
      </c>
      <c r="C11" s="10">
        <v>500</v>
      </c>
      <c r="D11" s="10">
        <v>480</v>
      </c>
      <c r="E11" s="10">
        <v>440</v>
      </c>
      <c r="F11" s="10">
        <v>410</v>
      </c>
    </row>
    <row r="12" spans="2:8" ht="15" customHeight="1" x14ac:dyDescent="0.25">
      <c r="B12" s="1" t="s">
        <v>10</v>
      </c>
      <c r="C12" s="10">
        <v>600</v>
      </c>
      <c r="D12" s="10">
        <v>580</v>
      </c>
      <c r="E12" s="10">
        <v>540</v>
      </c>
      <c r="F12" s="10">
        <v>500</v>
      </c>
    </row>
    <row r="15" spans="2:8" x14ac:dyDescent="0.25">
      <c r="B15" s="31" t="s">
        <v>18</v>
      </c>
      <c r="C15" s="32"/>
      <c r="D15" s="32"/>
      <c r="E15" s="32"/>
      <c r="F15" s="33"/>
    </row>
    <row r="16" spans="2:8" x14ac:dyDescent="0.25">
      <c r="B16" s="26" t="s">
        <v>0</v>
      </c>
      <c r="C16" s="31" t="s">
        <v>12</v>
      </c>
      <c r="D16" s="32"/>
      <c r="E16" s="32"/>
      <c r="F16" s="33"/>
    </row>
    <row r="17" spans="2:6" x14ac:dyDescent="0.25">
      <c r="B17" s="27"/>
      <c r="C17" s="9" t="s">
        <v>35</v>
      </c>
      <c r="D17" s="9" t="s">
        <v>14</v>
      </c>
      <c r="E17" s="7" t="s">
        <v>11</v>
      </c>
      <c r="F17" s="9" t="s">
        <v>13</v>
      </c>
    </row>
    <row r="18" spans="2:6" x14ac:dyDescent="0.25">
      <c r="B18" s="12" t="s">
        <v>4</v>
      </c>
      <c r="C18" s="1">
        <v>385</v>
      </c>
      <c r="D18" s="1">
        <v>360</v>
      </c>
      <c r="E18" s="1">
        <v>350</v>
      </c>
      <c r="F18" s="1">
        <v>325</v>
      </c>
    </row>
    <row r="19" spans="2:6" x14ac:dyDescent="0.25">
      <c r="B19" s="1" t="s">
        <v>5</v>
      </c>
      <c r="C19" s="1">
        <v>460</v>
      </c>
      <c r="D19" s="1">
        <v>400</v>
      </c>
      <c r="E19" s="1">
        <v>360</v>
      </c>
      <c r="F19" s="1">
        <v>335</v>
      </c>
    </row>
    <row r="20" spans="2:6" x14ac:dyDescent="0.25">
      <c r="B20" s="1" t="s">
        <v>6</v>
      </c>
      <c r="C20" s="1">
        <v>504</v>
      </c>
      <c r="D20" s="1">
        <v>430</v>
      </c>
      <c r="E20" s="1">
        <v>380</v>
      </c>
      <c r="F20" s="1">
        <v>350</v>
      </c>
    </row>
    <row r="21" spans="2:6" x14ac:dyDescent="0.25">
      <c r="B21" s="1" t="s">
        <v>7</v>
      </c>
      <c r="C21" s="1">
        <v>550</v>
      </c>
      <c r="D21" s="1">
        <v>500</v>
      </c>
      <c r="E21" s="1">
        <v>430</v>
      </c>
      <c r="F21" s="1">
        <v>410</v>
      </c>
    </row>
    <row r="22" spans="2:6" x14ac:dyDescent="0.25">
      <c r="B22" s="1" t="s">
        <v>8</v>
      </c>
      <c r="C22" s="1">
        <v>650</v>
      </c>
      <c r="D22" s="1">
        <v>600</v>
      </c>
      <c r="E22" s="1">
        <v>530</v>
      </c>
      <c r="F22" s="1">
        <v>510</v>
      </c>
    </row>
    <row r="23" spans="2:6" x14ac:dyDescent="0.25">
      <c r="B23" s="1" t="s">
        <v>9</v>
      </c>
      <c r="C23" s="1">
        <v>700</v>
      </c>
      <c r="D23" s="1">
        <v>625</v>
      </c>
      <c r="E23" s="1">
        <v>580</v>
      </c>
      <c r="F23" s="1">
        <v>560</v>
      </c>
    </row>
    <row r="24" spans="2:6" x14ac:dyDescent="0.25">
      <c r="B24" s="1" t="s">
        <v>10</v>
      </c>
      <c r="C24" s="14">
        <v>800</v>
      </c>
      <c r="D24" s="14">
        <v>780</v>
      </c>
      <c r="E24" s="14">
        <v>680</v>
      </c>
      <c r="F24" s="14">
        <v>660</v>
      </c>
    </row>
    <row r="27" spans="2:6" x14ac:dyDescent="0.25">
      <c r="B27" s="31" t="s">
        <v>19</v>
      </c>
      <c r="C27" s="32"/>
      <c r="D27" s="32"/>
      <c r="E27" s="32"/>
      <c r="F27" s="33"/>
    </row>
    <row r="28" spans="2:6" x14ac:dyDescent="0.25">
      <c r="B28" s="26" t="s">
        <v>0</v>
      </c>
      <c r="C28" s="31" t="s">
        <v>12</v>
      </c>
      <c r="D28" s="32"/>
      <c r="E28" s="32"/>
      <c r="F28" s="33"/>
    </row>
    <row r="29" spans="2:6" x14ac:dyDescent="0.25">
      <c r="B29" s="27"/>
      <c r="C29" s="9" t="s">
        <v>35</v>
      </c>
      <c r="D29" s="9" t="s">
        <v>14</v>
      </c>
      <c r="E29" s="7" t="s">
        <v>11</v>
      </c>
      <c r="F29" s="9" t="s">
        <v>13</v>
      </c>
    </row>
    <row r="30" spans="2:6" x14ac:dyDescent="0.25">
      <c r="B30" s="12" t="s">
        <v>4</v>
      </c>
      <c r="C30" s="1">
        <v>270</v>
      </c>
      <c r="D30" s="1">
        <v>250</v>
      </c>
      <c r="E30" s="1">
        <v>235</v>
      </c>
      <c r="F30" s="1">
        <v>225</v>
      </c>
    </row>
    <row r="31" spans="2:6" x14ac:dyDescent="0.25">
      <c r="B31" s="1" t="s">
        <v>5</v>
      </c>
      <c r="C31" s="1">
        <v>290</v>
      </c>
      <c r="D31" s="1">
        <v>265</v>
      </c>
      <c r="E31" s="1">
        <v>255</v>
      </c>
      <c r="F31" s="1">
        <v>245</v>
      </c>
    </row>
    <row r="32" spans="2:6" x14ac:dyDescent="0.25">
      <c r="B32" s="1" t="s">
        <v>6</v>
      </c>
      <c r="C32" s="1">
        <v>320</v>
      </c>
      <c r="D32" s="1">
        <v>305</v>
      </c>
      <c r="E32" s="1">
        <v>290</v>
      </c>
      <c r="F32" s="1">
        <v>265</v>
      </c>
    </row>
    <row r="33" spans="2:8" x14ac:dyDescent="0.25">
      <c r="B33" s="1" t="s">
        <v>7</v>
      </c>
      <c r="C33" s="1">
        <v>410</v>
      </c>
      <c r="D33" s="1">
        <v>390</v>
      </c>
      <c r="E33" s="1">
        <v>360</v>
      </c>
      <c r="F33" s="1">
        <v>330</v>
      </c>
    </row>
    <row r="34" spans="2:8" x14ac:dyDescent="0.25">
      <c r="B34" s="1" t="s">
        <v>8</v>
      </c>
      <c r="C34" s="1">
        <v>520</v>
      </c>
      <c r="D34" s="1">
        <v>500</v>
      </c>
      <c r="E34" s="1">
        <v>460</v>
      </c>
      <c r="F34" s="1">
        <v>420</v>
      </c>
    </row>
    <row r="35" spans="2:8" x14ac:dyDescent="0.25">
      <c r="B35" s="1" t="s">
        <v>9</v>
      </c>
      <c r="C35" s="1">
        <v>640</v>
      </c>
      <c r="D35" s="1">
        <v>610</v>
      </c>
      <c r="E35" s="1">
        <v>560</v>
      </c>
      <c r="F35" s="1">
        <v>500</v>
      </c>
    </row>
    <row r="36" spans="2:8" x14ac:dyDescent="0.25">
      <c r="B36" s="1" t="s">
        <v>10</v>
      </c>
      <c r="C36" s="1">
        <v>790</v>
      </c>
      <c r="D36" s="1">
        <v>750</v>
      </c>
      <c r="E36" s="1">
        <v>670</v>
      </c>
      <c r="F36" s="1">
        <v>620</v>
      </c>
    </row>
    <row r="37" spans="2:8" x14ac:dyDescent="0.25">
      <c r="B37" s="4"/>
      <c r="C37" s="4"/>
      <c r="D37" s="4"/>
      <c r="E37" s="4"/>
      <c r="F37" s="4"/>
    </row>
    <row r="38" spans="2:8" x14ac:dyDescent="0.25">
      <c r="B38" s="4"/>
      <c r="C38" s="4"/>
      <c r="D38" s="4"/>
      <c r="E38" s="4"/>
      <c r="F38" s="4"/>
    </row>
    <row r="39" spans="2:8" x14ac:dyDescent="0.25">
      <c r="B39" s="22" t="s">
        <v>43</v>
      </c>
      <c r="C39" s="22"/>
      <c r="D39" s="22"/>
      <c r="E39" s="22"/>
      <c r="F39" s="22"/>
      <c r="G39" s="22"/>
      <c r="H39" s="22"/>
    </row>
    <row r="40" spans="2:8" x14ac:dyDescent="0.25">
      <c r="B40" s="39" t="s">
        <v>0</v>
      </c>
      <c r="C40" s="23" t="s">
        <v>12</v>
      </c>
      <c r="D40" s="23"/>
      <c r="E40" s="23"/>
      <c r="F40" s="23"/>
      <c r="G40" s="23"/>
      <c r="H40" s="23"/>
    </row>
    <row r="41" spans="2:8" x14ac:dyDescent="0.25">
      <c r="B41" s="39"/>
      <c r="C41" s="22" t="s">
        <v>40</v>
      </c>
      <c r="D41" s="22"/>
      <c r="E41" s="23" t="s">
        <v>41</v>
      </c>
      <c r="F41" s="23"/>
      <c r="G41" s="23" t="s">
        <v>42</v>
      </c>
      <c r="H41" s="23"/>
    </row>
    <row r="42" spans="2:8" x14ac:dyDescent="0.25">
      <c r="B42" s="6" t="s">
        <v>4</v>
      </c>
      <c r="C42" s="41">
        <v>320</v>
      </c>
      <c r="D42" s="41"/>
      <c r="E42" s="41">
        <v>370</v>
      </c>
      <c r="F42" s="41"/>
      <c r="G42" s="41">
        <v>540</v>
      </c>
      <c r="H42" s="41"/>
    </row>
    <row r="43" spans="2:8" x14ac:dyDescent="0.25">
      <c r="B43" s="6" t="s">
        <v>5</v>
      </c>
      <c r="C43" s="41">
        <v>335</v>
      </c>
      <c r="D43" s="41"/>
      <c r="E43" s="41">
        <v>385</v>
      </c>
      <c r="F43" s="41"/>
      <c r="G43" s="41">
        <v>555</v>
      </c>
      <c r="H43" s="41"/>
    </row>
    <row r="44" spans="2:8" x14ac:dyDescent="0.25">
      <c r="B44" s="6" t="s">
        <v>6</v>
      </c>
      <c r="C44" s="41">
        <v>350</v>
      </c>
      <c r="D44" s="41"/>
      <c r="E44" s="41">
        <v>400</v>
      </c>
      <c r="F44" s="41"/>
      <c r="G44" s="41">
        <v>570</v>
      </c>
      <c r="H44" s="41"/>
    </row>
    <row r="45" spans="2:8" x14ac:dyDescent="0.25">
      <c r="B45" s="6" t="s">
        <v>7</v>
      </c>
      <c r="C45" s="41">
        <v>410</v>
      </c>
      <c r="D45" s="41"/>
      <c r="E45" s="41">
        <v>460</v>
      </c>
      <c r="F45" s="41"/>
      <c r="G45" s="41">
        <v>630</v>
      </c>
      <c r="H45" s="41"/>
    </row>
    <row r="46" spans="2:8" x14ac:dyDescent="0.25">
      <c r="B46" s="6" t="s">
        <v>8</v>
      </c>
      <c r="C46" s="41">
        <v>510</v>
      </c>
      <c r="D46" s="41"/>
      <c r="E46" s="41">
        <v>560</v>
      </c>
      <c r="F46" s="41"/>
      <c r="G46" s="41">
        <v>730</v>
      </c>
      <c r="H46" s="41"/>
    </row>
    <row r="47" spans="2:8" x14ac:dyDescent="0.25">
      <c r="B47" s="6" t="s">
        <v>9</v>
      </c>
      <c r="C47" s="41">
        <v>570</v>
      </c>
      <c r="D47" s="41"/>
      <c r="E47" s="41">
        <v>620</v>
      </c>
      <c r="F47" s="41"/>
      <c r="G47" s="41">
        <v>790</v>
      </c>
      <c r="H47" s="41"/>
    </row>
    <row r="48" spans="2:8" x14ac:dyDescent="0.25">
      <c r="B48" s="6" t="s">
        <v>10</v>
      </c>
      <c r="C48" s="41">
        <v>670</v>
      </c>
      <c r="D48" s="41"/>
      <c r="E48" s="41">
        <v>720</v>
      </c>
      <c r="F48" s="41"/>
      <c r="G48" s="41">
        <v>890</v>
      </c>
      <c r="H48" s="41"/>
    </row>
    <row r="51" spans="2:7" x14ac:dyDescent="0.25">
      <c r="B51" s="22" t="s">
        <v>24</v>
      </c>
      <c r="C51" s="22"/>
      <c r="D51" s="22"/>
      <c r="E51" s="22"/>
      <c r="F51" s="22"/>
    </row>
    <row r="52" spans="2:7" x14ac:dyDescent="0.25">
      <c r="B52" s="39" t="s">
        <v>0</v>
      </c>
      <c r="C52" s="23" t="s">
        <v>12</v>
      </c>
      <c r="D52" s="34"/>
      <c r="E52" s="34"/>
      <c r="F52" s="34"/>
      <c r="G52" s="11"/>
    </row>
    <row r="53" spans="2:7" x14ac:dyDescent="0.25">
      <c r="B53" s="40"/>
      <c r="C53" s="7" t="s">
        <v>14</v>
      </c>
      <c r="D53" s="7" t="s">
        <v>3</v>
      </c>
      <c r="E53" s="22" t="s">
        <v>13</v>
      </c>
      <c r="F53" s="22"/>
    </row>
    <row r="54" spans="2:7" ht="15" customHeight="1" x14ac:dyDescent="0.25">
      <c r="B54" s="12" t="s">
        <v>15</v>
      </c>
      <c r="C54" s="12">
        <v>550</v>
      </c>
      <c r="D54" s="12">
        <v>500</v>
      </c>
      <c r="E54" s="35">
        <v>450</v>
      </c>
      <c r="F54" s="36" t="s">
        <v>2</v>
      </c>
    </row>
    <row r="55" spans="2:7" ht="15" customHeight="1" x14ac:dyDescent="0.25">
      <c r="B55" s="1" t="s">
        <v>8</v>
      </c>
      <c r="C55" s="1">
        <v>600</v>
      </c>
      <c r="D55" s="1">
        <v>550</v>
      </c>
      <c r="E55" s="37">
        <v>480</v>
      </c>
      <c r="F55" s="38" t="s">
        <v>2</v>
      </c>
    </row>
    <row r="57" spans="2:7" ht="6.75" customHeight="1" x14ac:dyDescent="0.25"/>
    <row r="58" spans="2:7" ht="48" customHeight="1" x14ac:dyDescent="0.25">
      <c r="B58" s="42" t="s">
        <v>28</v>
      </c>
      <c r="C58" s="42"/>
      <c r="D58" s="42"/>
      <c r="E58" s="42"/>
      <c r="F58" s="42"/>
      <c r="G58" s="42"/>
    </row>
    <row r="59" spans="2:7" ht="16.5" customHeight="1" x14ac:dyDescent="0.25">
      <c r="B59" s="45" t="s">
        <v>27</v>
      </c>
      <c r="C59" s="44"/>
      <c r="D59" s="44"/>
      <c r="E59" s="44"/>
      <c r="F59" s="44"/>
      <c r="G59" s="44"/>
    </row>
    <row r="60" spans="2:7" ht="15.95" customHeight="1" x14ac:dyDescent="0.25">
      <c r="B60" s="43" t="s">
        <v>25</v>
      </c>
      <c r="C60" s="43"/>
      <c r="D60" s="43"/>
      <c r="E60" s="43"/>
      <c r="F60" s="43"/>
      <c r="G60" s="43"/>
    </row>
    <row r="61" spans="2:7" ht="15.95" customHeight="1" x14ac:dyDescent="0.25">
      <c r="B61" s="43" t="s">
        <v>26</v>
      </c>
      <c r="C61" s="44"/>
      <c r="D61" s="44"/>
      <c r="E61" s="44"/>
      <c r="F61" s="44"/>
      <c r="G61" s="44"/>
    </row>
  </sheetData>
  <mergeCells count="46"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E54:F54"/>
    <mergeCell ref="E55:F55"/>
    <mergeCell ref="B58:G58"/>
    <mergeCell ref="B60:G60"/>
    <mergeCell ref="B61:G61"/>
    <mergeCell ref="B59:G59"/>
    <mergeCell ref="B27:F27"/>
    <mergeCell ref="B28:B29"/>
    <mergeCell ref="C28:F28"/>
    <mergeCell ref="B51:F51"/>
    <mergeCell ref="B52:B53"/>
    <mergeCell ref="C52:F52"/>
    <mergeCell ref="E53:F53"/>
    <mergeCell ref="B39:H39"/>
    <mergeCell ref="B40:B41"/>
    <mergeCell ref="C40:H40"/>
    <mergeCell ref="C41:D41"/>
    <mergeCell ref="E41:F41"/>
    <mergeCell ref="G41:H41"/>
    <mergeCell ref="C42:D42"/>
    <mergeCell ref="E42:F42"/>
    <mergeCell ref="G42:H42"/>
    <mergeCell ref="B4:B5"/>
    <mergeCell ref="C4:F4"/>
    <mergeCell ref="B3:F3"/>
    <mergeCell ref="B15:F15"/>
    <mergeCell ref="B16:B17"/>
    <mergeCell ref="C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21"/>
  <sheetViews>
    <sheetView workbookViewId="0">
      <selection activeCell="F22" sqref="F22"/>
    </sheetView>
  </sheetViews>
  <sheetFormatPr defaultRowHeight="15" x14ac:dyDescent="0.25"/>
  <cols>
    <col min="2" max="2" width="16.85546875" customWidth="1"/>
  </cols>
  <sheetData>
    <row r="2" spans="2:7" x14ac:dyDescent="0.25">
      <c r="B2" s="22" t="s">
        <v>47</v>
      </c>
      <c r="C2" s="34"/>
      <c r="D2" s="34"/>
      <c r="E2" s="34"/>
      <c r="F2" s="34"/>
      <c r="G2" s="34"/>
    </row>
    <row r="3" spans="2:7" x14ac:dyDescent="0.25">
      <c r="B3" s="15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</row>
    <row r="4" spans="2:7" x14ac:dyDescent="0.25">
      <c r="B4" s="7">
        <v>1</v>
      </c>
      <c r="C4" s="15">
        <v>305</v>
      </c>
      <c r="D4" s="15">
        <v>295</v>
      </c>
      <c r="E4" s="15">
        <v>275</v>
      </c>
      <c r="F4" s="15">
        <v>260</v>
      </c>
      <c r="G4" s="15">
        <v>250</v>
      </c>
    </row>
    <row r="5" spans="2:7" x14ac:dyDescent="0.25">
      <c r="B5" s="7">
        <v>3</v>
      </c>
      <c r="C5" s="15">
        <v>345</v>
      </c>
      <c r="D5" s="15">
        <v>315</v>
      </c>
      <c r="E5" s="15">
        <v>290</v>
      </c>
      <c r="F5" s="15">
        <v>280</v>
      </c>
      <c r="G5" s="15">
        <v>270</v>
      </c>
    </row>
    <row r="6" spans="2:7" x14ac:dyDescent="0.25">
      <c r="B6" s="7">
        <v>5</v>
      </c>
      <c r="C6" s="15">
        <v>375</v>
      </c>
      <c r="D6" s="15">
        <v>345</v>
      </c>
      <c r="E6" s="15">
        <v>330</v>
      </c>
      <c r="F6" s="15">
        <v>315</v>
      </c>
      <c r="G6" s="15">
        <v>290</v>
      </c>
    </row>
    <row r="7" spans="2:7" x14ac:dyDescent="0.25">
      <c r="B7" s="7">
        <v>10</v>
      </c>
      <c r="C7" s="15">
        <v>455</v>
      </c>
      <c r="D7" s="15">
        <v>435</v>
      </c>
      <c r="E7" s="15">
        <v>415</v>
      </c>
      <c r="F7" s="15">
        <v>385</v>
      </c>
      <c r="G7" s="15">
        <v>355</v>
      </c>
    </row>
    <row r="8" spans="2:7" x14ac:dyDescent="0.25">
      <c r="B8" s="7">
        <v>15</v>
      </c>
      <c r="C8" s="15">
        <v>555</v>
      </c>
      <c r="D8" s="15">
        <v>545</v>
      </c>
      <c r="E8" s="15">
        <v>525</v>
      </c>
      <c r="F8" s="15">
        <v>485</v>
      </c>
      <c r="G8" s="15">
        <v>445</v>
      </c>
    </row>
    <row r="9" spans="2:7" x14ac:dyDescent="0.25">
      <c r="B9" s="7">
        <v>20</v>
      </c>
      <c r="C9" s="15">
        <v>675</v>
      </c>
      <c r="D9" s="15">
        <v>665</v>
      </c>
      <c r="E9" s="15">
        <v>635</v>
      </c>
      <c r="F9" s="15">
        <v>585</v>
      </c>
      <c r="G9" s="15">
        <v>525</v>
      </c>
    </row>
    <row r="10" spans="2:7" x14ac:dyDescent="0.25">
      <c r="B10" s="7">
        <v>25</v>
      </c>
      <c r="C10" s="15">
        <v>825</v>
      </c>
      <c r="D10" s="15">
        <v>815</v>
      </c>
      <c r="E10" s="15">
        <v>775</v>
      </c>
      <c r="F10" s="15">
        <v>695</v>
      </c>
      <c r="G10" s="15">
        <v>645</v>
      </c>
    </row>
    <row r="13" spans="2:7" x14ac:dyDescent="0.25">
      <c r="B13" s="22" t="s">
        <v>48</v>
      </c>
      <c r="C13" s="34"/>
      <c r="D13" s="34"/>
      <c r="E13" s="34"/>
      <c r="F13" s="34"/>
      <c r="G13" s="34"/>
    </row>
    <row r="14" spans="2:7" x14ac:dyDescent="0.25">
      <c r="B14" s="15" t="s">
        <v>29</v>
      </c>
      <c r="C14" s="7"/>
      <c r="D14" s="7" t="s">
        <v>31</v>
      </c>
      <c r="E14" s="7" t="s">
        <v>32</v>
      </c>
      <c r="F14" s="7" t="s">
        <v>33</v>
      </c>
      <c r="G14" s="7" t="s">
        <v>34</v>
      </c>
    </row>
    <row r="15" spans="2:7" x14ac:dyDescent="0.25">
      <c r="B15" s="7">
        <v>1</v>
      </c>
      <c r="C15" s="15"/>
      <c r="D15" s="15">
        <f t="shared" ref="D15:G15" si="0">D4+70</f>
        <v>365</v>
      </c>
      <c r="E15" s="15">
        <f t="shared" si="0"/>
        <v>345</v>
      </c>
      <c r="F15" s="15">
        <f t="shared" si="0"/>
        <v>330</v>
      </c>
      <c r="G15" s="15">
        <f t="shared" si="0"/>
        <v>320</v>
      </c>
    </row>
    <row r="16" spans="2:7" x14ac:dyDescent="0.25">
      <c r="B16" s="7">
        <v>3</v>
      </c>
      <c r="C16" s="15"/>
      <c r="D16" s="15">
        <f t="shared" ref="D16:G16" si="1">D5+70</f>
        <v>385</v>
      </c>
      <c r="E16" s="15">
        <f t="shared" si="1"/>
        <v>360</v>
      </c>
      <c r="F16" s="15">
        <f t="shared" si="1"/>
        <v>350</v>
      </c>
      <c r="G16" s="15">
        <f t="shared" si="1"/>
        <v>340</v>
      </c>
    </row>
    <row r="17" spans="2:7" x14ac:dyDescent="0.25">
      <c r="B17" s="7">
        <v>5</v>
      </c>
      <c r="C17" s="15"/>
      <c r="D17" s="15">
        <f t="shared" ref="D17:G17" si="2">D6+70</f>
        <v>415</v>
      </c>
      <c r="E17" s="15">
        <f t="shared" si="2"/>
        <v>400</v>
      </c>
      <c r="F17" s="15">
        <f t="shared" si="2"/>
        <v>385</v>
      </c>
      <c r="G17" s="15">
        <f t="shared" si="2"/>
        <v>360</v>
      </c>
    </row>
    <row r="18" spans="2:7" x14ac:dyDescent="0.25">
      <c r="B18" s="7">
        <v>10</v>
      </c>
      <c r="C18" s="15"/>
      <c r="D18" s="15">
        <f t="shared" ref="D18:G18" si="3">D7+70</f>
        <v>505</v>
      </c>
      <c r="E18" s="15">
        <f t="shared" si="3"/>
        <v>485</v>
      </c>
      <c r="F18" s="15">
        <f t="shared" si="3"/>
        <v>455</v>
      </c>
      <c r="G18" s="15">
        <f t="shared" si="3"/>
        <v>425</v>
      </c>
    </row>
    <row r="19" spans="2:7" x14ac:dyDescent="0.25">
      <c r="B19" s="7">
        <v>15</v>
      </c>
      <c r="C19" s="15"/>
      <c r="D19" s="15">
        <f t="shared" ref="D19:G19" si="4">D8+70</f>
        <v>615</v>
      </c>
      <c r="E19" s="15">
        <f t="shared" si="4"/>
        <v>595</v>
      </c>
      <c r="F19" s="15">
        <f t="shared" si="4"/>
        <v>555</v>
      </c>
      <c r="G19" s="15">
        <f t="shared" si="4"/>
        <v>515</v>
      </c>
    </row>
    <row r="20" spans="2:7" x14ac:dyDescent="0.25">
      <c r="B20" s="7">
        <v>20</v>
      </c>
      <c r="C20" s="15"/>
      <c r="D20" s="15">
        <f t="shared" ref="D20:G20" si="5">D9+70</f>
        <v>735</v>
      </c>
      <c r="E20" s="15">
        <f t="shared" si="5"/>
        <v>705</v>
      </c>
      <c r="F20" s="15">
        <f t="shared" si="5"/>
        <v>655</v>
      </c>
      <c r="G20" s="15">
        <f t="shared" si="5"/>
        <v>595</v>
      </c>
    </row>
    <row r="21" spans="2:7" x14ac:dyDescent="0.25">
      <c r="B21" s="7">
        <v>25</v>
      </c>
      <c r="C21" s="15"/>
      <c r="D21" s="15">
        <f t="shared" ref="D21:G21" si="6">D10+70</f>
        <v>885</v>
      </c>
      <c r="E21" s="15">
        <f t="shared" si="6"/>
        <v>845</v>
      </c>
      <c r="F21" s="15">
        <f t="shared" si="6"/>
        <v>765</v>
      </c>
      <c r="G21" s="15">
        <f t="shared" si="6"/>
        <v>715</v>
      </c>
    </row>
  </sheetData>
  <mergeCells count="2">
    <mergeCell ref="B2:G2"/>
    <mergeCell ref="B13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39666-9955-45F1-A5F0-81DBEEA87879}">
  <dimension ref="B2:X33"/>
  <sheetViews>
    <sheetView workbookViewId="0">
      <selection activeCell="W22" sqref="W22"/>
    </sheetView>
  </sheetViews>
  <sheetFormatPr defaultRowHeight="15" x14ac:dyDescent="0.25"/>
  <sheetData>
    <row r="2" spans="2:24" x14ac:dyDescent="0.25">
      <c r="B2" s="22" t="s">
        <v>49</v>
      </c>
      <c r="C2" s="34"/>
      <c r="D2" s="34"/>
      <c r="E2" s="34"/>
      <c r="F2" s="34"/>
      <c r="G2" s="34"/>
      <c r="J2" s="22" t="s">
        <v>45</v>
      </c>
      <c r="K2" s="34"/>
      <c r="L2" s="34"/>
      <c r="M2" s="34"/>
      <c r="N2" s="34"/>
      <c r="O2" s="34"/>
      <c r="R2" s="22" t="s">
        <v>44</v>
      </c>
      <c r="S2" s="22"/>
      <c r="T2" s="22"/>
      <c r="U2" s="22"/>
      <c r="V2" s="22"/>
      <c r="W2" s="22"/>
      <c r="X2" s="22"/>
    </row>
    <row r="3" spans="2:24" x14ac:dyDescent="0.25">
      <c r="B3" s="15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J3" s="15" t="s">
        <v>29</v>
      </c>
      <c r="K3" s="7" t="s">
        <v>30</v>
      </c>
      <c r="L3" s="7" t="s">
        <v>31</v>
      </c>
      <c r="M3" s="7" t="s">
        <v>32</v>
      </c>
      <c r="N3" s="7" t="s">
        <v>33</v>
      </c>
      <c r="O3" s="7" t="s">
        <v>34</v>
      </c>
      <c r="R3" s="39" t="s">
        <v>0</v>
      </c>
      <c r="S3" s="23" t="s">
        <v>12</v>
      </c>
      <c r="T3" s="23"/>
      <c r="U3" s="23"/>
      <c r="V3" s="23"/>
      <c r="W3" s="23"/>
      <c r="X3" s="23"/>
    </row>
    <row r="4" spans="2:24" x14ac:dyDescent="0.25">
      <c r="B4" s="7">
        <v>1</v>
      </c>
      <c r="C4" s="15">
        <v>305</v>
      </c>
      <c r="D4" s="15">
        <v>295</v>
      </c>
      <c r="E4" s="15">
        <v>275</v>
      </c>
      <c r="F4" s="15">
        <v>260</v>
      </c>
      <c r="G4" s="15">
        <v>250</v>
      </c>
      <c r="J4" s="7">
        <v>1</v>
      </c>
      <c r="K4" s="15">
        <v>305</v>
      </c>
      <c r="L4" s="15">
        <v>295</v>
      </c>
      <c r="M4" s="15">
        <v>275</v>
      </c>
      <c r="N4" s="15">
        <v>260</v>
      </c>
      <c r="O4" s="15">
        <v>250</v>
      </c>
      <c r="R4" s="39"/>
      <c r="S4" s="22" t="s">
        <v>40</v>
      </c>
      <c r="T4" s="22"/>
      <c r="U4" s="23" t="s">
        <v>41</v>
      </c>
      <c r="V4" s="23"/>
      <c r="W4" s="23" t="s">
        <v>42</v>
      </c>
      <c r="X4" s="23"/>
    </row>
    <row r="5" spans="2:24" x14ac:dyDescent="0.25">
      <c r="B5" s="7">
        <v>3</v>
      </c>
      <c r="C5" s="15">
        <v>345</v>
      </c>
      <c r="D5" s="15">
        <v>315</v>
      </c>
      <c r="E5" s="15">
        <v>290</v>
      </c>
      <c r="F5" s="15">
        <v>280</v>
      </c>
      <c r="G5" s="15">
        <v>270</v>
      </c>
      <c r="J5" s="7">
        <v>3</v>
      </c>
      <c r="K5" s="15">
        <v>345</v>
      </c>
      <c r="L5" s="15">
        <v>315</v>
      </c>
      <c r="M5" s="15">
        <v>290</v>
      </c>
      <c r="N5" s="15">
        <v>280</v>
      </c>
      <c r="O5" s="15">
        <v>270</v>
      </c>
      <c r="R5" s="6" t="s">
        <v>4</v>
      </c>
      <c r="S5" s="41">
        <v>320</v>
      </c>
      <c r="T5" s="41"/>
      <c r="U5" s="41">
        <v>370</v>
      </c>
      <c r="V5" s="41"/>
      <c r="W5" s="41">
        <v>540</v>
      </c>
      <c r="X5" s="41"/>
    </row>
    <row r="6" spans="2:24" x14ac:dyDescent="0.25">
      <c r="B6" s="7">
        <v>5</v>
      </c>
      <c r="C6" s="15">
        <v>375</v>
      </c>
      <c r="D6" s="15">
        <v>345</v>
      </c>
      <c r="E6" s="15">
        <v>330</v>
      </c>
      <c r="F6" s="15">
        <v>315</v>
      </c>
      <c r="G6" s="15">
        <v>290</v>
      </c>
      <c r="J6" s="7">
        <v>5</v>
      </c>
      <c r="K6" s="15">
        <v>375</v>
      </c>
      <c r="L6" s="15">
        <v>345</v>
      </c>
      <c r="M6" s="15">
        <v>330</v>
      </c>
      <c r="N6" s="15">
        <v>315</v>
      </c>
      <c r="O6" s="15">
        <v>290</v>
      </c>
      <c r="R6" s="6" t="s">
        <v>5</v>
      </c>
      <c r="S6" s="41">
        <v>335</v>
      </c>
      <c r="T6" s="41"/>
      <c r="U6" s="41">
        <v>385</v>
      </c>
      <c r="V6" s="41"/>
      <c r="W6" s="41">
        <v>555</v>
      </c>
      <c r="X6" s="41"/>
    </row>
    <row r="7" spans="2:24" x14ac:dyDescent="0.25">
      <c r="B7" s="7">
        <v>10</v>
      </c>
      <c r="C7" s="15">
        <v>455</v>
      </c>
      <c r="D7" s="15">
        <v>435</v>
      </c>
      <c r="E7" s="15">
        <v>415</v>
      </c>
      <c r="F7" s="15">
        <v>385</v>
      </c>
      <c r="G7" s="15">
        <v>355</v>
      </c>
      <c r="J7" s="7">
        <v>10</v>
      </c>
      <c r="K7" s="15">
        <v>455</v>
      </c>
      <c r="L7" s="15">
        <v>435</v>
      </c>
      <c r="M7" s="15">
        <v>415</v>
      </c>
      <c r="N7" s="15">
        <v>385</v>
      </c>
      <c r="O7" s="15">
        <v>355</v>
      </c>
      <c r="R7" s="6" t="s">
        <v>6</v>
      </c>
      <c r="S7" s="41">
        <v>350</v>
      </c>
      <c r="T7" s="41"/>
      <c r="U7" s="41">
        <v>400</v>
      </c>
      <c r="V7" s="41"/>
      <c r="W7" s="41">
        <v>570</v>
      </c>
      <c r="X7" s="41"/>
    </row>
    <row r="8" spans="2:24" x14ac:dyDescent="0.25">
      <c r="B8" s="7">
        <v>15</v>
      </c>
      <c r="C8" s="15">
        <v>555</v>
      </c>
      <c r="D8" s="15">
        <v>545</v>
      </c>
      <c r="E8" s="15">
        <v>525</v>
      </c>
      <c r="F8" s="15">
        <v>485</v>
      </c>
      <c r="G8" s="15">
        <v>445</v>
      </c>
      <c r="J8" s="7">
        <v>15</v>
      </c>
      <c r="K8" s="15">
        <v>555</v>
      </c>
      <c r="L8" s="15">
        <v>545</v>
      </c>
      <c r="M8" s="15">
        <v>525</v>
      </c>
      <c r="N8" s="15">
        <v>485</v>
      </c>
      <c r="O8" s="15">
        <v>445</v>
      </c>
      <c r="R8" s="6" t="s">
        <v>7</v>
      </c>
      <c r="S8" s="41">
        <v>410</v>
      </c>
      <c r="T8" s="41"/>
      <c r="U8" s="41">
        <v>460</v>
      </c>
      <c r="V8" s="41"/>
      <c r="W8" s="41">
        <v>630</v>
      </c>
      <c r="X8" s="41"/>
    </row>
    <row r="9" spans="2:24" x14ac:dyDescent="0.25">
      <c r="B9" s="7">
        <v>20</v>
      </c>
      <c r="C9" s="15">
        <v>675</v>
      </c>
      <c r="D9" s="15">
        <v>665</v>
      </c>
      <c r="E9" s="15">
        <v>635</v>
      </c>
      <c r="F9" s="15">
        <v>585</v>
      </c>
      <c r="G9" s="15">
        <v>525</v>
      </c>
      <c r="J9" s="7">
        <v>20</v>
      </c>
      <c r="K9" s="15">
        <v>675</v>
      </c>
      <c r="L9" s="15">
        <v>665</v>
      </c>
      <c r="M9" s="15">
        <v>635</v>
      </c>
      <c r="N9" s="15">
        <v>585</v>
      </c>
      <c r="O9" s="15">
        <v>525</v>
      </c>
      <c r="R9" s="6" t="s">
        <v>8</v>
      </c>
      <c r="S9" s="41">
        <v>510</v>
      </c>
      <c r="T9" s="41"/>
      <c r="U9" s="41">
        <v>560</v>
      </c>
      <c r="V9" s="41"/>
      <c r="W9" s="41">
        <v>730</v>
      </c>
      <c r="X9" s="41"/>
    </row>
    <row r="10" spans="2:24" x14ac:dyDescent="0.25">
      <c r="B10" s="7">
        <v>25</v>
      </c>
      <c r="C10" s="15">
        <v>825</v>
      </c>
      <c r="D10" s="15">
        <v>815</v>
      </c>
      <c r="E10" s="15">
        <v>775</v>
      </c>
      <c r="F10" s="15">
        <v>695</v>
      </c>
      <c r="G10" s="15">
        <v>645</v>
      </c>
      <c r="J10" s="7">
        <v>25</v>
      </c>
      <c r="K10" s="15">
        <v>825</v>
      </c>
      <c r="L10" s="15">
        <v>815</v>
      </c>
      <c r="M10" s="15">
        <v>775</v>
      </c>
      <c r="N10" s="15">
        <v>695</v>
      </c>
      <c r="O10" s="15">
        <v>645</v>
      </c>
      <c r="R10" s="6" t="s">
        <v>9</v>
      </c>
      <c r="S10" s="41">
        <v>570</v>
      </c>
      <c r="T10" s="41"/>
      <c r="U10" s="41">
        <v>620</v>
      </c>
      <c r="V10" s="41"/>
      <c r="W10" s="41">
        <v>790</v>
      </c>
      <c r="X10" s="41"/>
    </row>
    <row r="11" spans="2:24" x14ac:dyDescent="0.25">
      <c r="R11" s="6" t="s">
        <v>10</v>
      </c>
      <c r="S11" s="41">
        <v>670</v>
      </c>
      <c r="T11" s="41"/>
      <c r="U11" s="41">
        <v>720</v>
      </c>
      <c r="V11" s="41"/>
      <c r="W11" s="41">
        <v>890</v>
      </c>
      <c r="X11" s="41"/>
    </row>
    <row r="13" spans="2:24" ht="15.75" x14ac:dyDescent="0.25">
      <c r="B13" s="22" t="s">
        <v>50</v>
      </c>
      <c r="C13" s="34"/>
      <c r="D13" s="34"/>
      <c r="E13" s="34"/>
      <c r="F13" s="34"/>
      <c r="G13" s="34"/>
      <c r="J13" s="22" t="s">
        <v>46</v>
      </c>
      <c r="K13" s="34"/>
      <c r="L13" s="34"/>
      <c r="M13" s="34"/>
      <c r="N13" s="34"/>
      <c r="O13" s="34"/>
      <c r="R13" s="42" t="s">
        <v>51</v>
      </c>
      <c r="S13" s="42"/>
      <c r="T13" s="42"/>
      <c r="U13" s="42"/>
      <c r="V13" s="42"/>
      <c r="W13" s="42"/>
    </row>
    <row r="14" spans="2:24" x14ac:dyDescent="0.25">
      <c r="B14" s="15" t="s">
        <v>29</v>
      </c>
      <c r="C14" s="7"/>
      <c r="D14" s="7" t="s">
        <v>31</v>
      </c>
      <c r="E14" s="7" t="s">
        <v>32</v>
      </c>
      <c r="F14" s="7" t="s">
        <v>33</v>
      </c>
      <c r="G14" s="7" t="s">
        <v>34</v>
      </c>
      <c r="J14" s="15" t="s">
        <v>29</v>
      </c>
      <c r="K14" s="7"/>
      <c r="L14" s="7" t="s">
        <v>31</v>
      </c>
      <c r="M14" s="7" t="s">
        <v>32</v>
      </c>
      <c r="N14" s="7" t="s">
        <v>33</v>
      </c>
      <c r="O14" s="7" t="s">
        <v>34</v>
      </c>
      <c r="R14" s="45" t="s">
        <v>27</v>
      </c>
      <c r="S14" s="44"/>
      <c r="T14" s="44"/>
      <c r="U14" s="44"/>
      <c r="V14" s="44"/>
      <c r="W14" s="44"/>
    </row>
    <row r="15" spans="2:24" ht="15.75" x14ac:dyDescent="0.25">
      <c r="B15" s="7">
        <v>1</v>
      </c>
      <c r="C15" s="15"/>
      <c r="D15" s="15">
        <f t="shared" ref="D15:G21" si="0">D4+70</f>
        <v>365</v>
      </c>
      <c r="E15" s="15">
        <f t="shared" si="0"/>
        <v>345</v>
      </c>
      <c r="F15" s="15">
        <f t="shared" si="0"/>
        <v>330</v>
      </c>
      <c r="G15" s="15">
        <f t="shared" si="0"/>
        <v>320</v>
      </c>
      <c r="J15" s="7">
        <v>1</v>
      </c>
      <c r="K15" s="15"/>
      <c r="L15" s="15">
        <v>365</v>
      </c>
      <c r="M15" s="15">
        <v>345</v>
      </c>
      <c r="N15" s="15">
        <v>330</v>
      </c>
      <c r="O15" s="15">
        <v>320</v>
      </c>
      <c r="R15" s="43" t="s">
        <v>25</v>
      </c>
      <c r="S15" s="43"/>
      <c r="T15" s="43"/>
      <c r="U15" s="43"/>
      <c r="V15" s="43"/>
      <c r="W15" s="43"/>
    </row>
    <row r="16" spans="2:24" ht="15.75" x14ac:dyDescent="0.25">
      <c r="B16" s="7">
        <v>3</v>
      </c>
      <c r="C16" s="15"/>
      <c r="D16" s="15">
        <f t="shared" si="0"/>
        <v>385</v>
      </c>
      <c r="E16" s="15">
        <f t="shared" si="0"/>
        <v>360</v>
      </c>
      <c r="F16" s="15">
        <f t="shared" si="0"/>
        <v>350</v>
      </c>
      <c r="G16" s="15">
        <f t="shared" si="0"/>
        <v>340</v>
      </c>
      <c r="J16" s="7">
        <v>3</v>
      </c>
      <c r="K16" s="15"/>
      <c r="L16" s="15">
        <v>385</v>
      </c>
      <c r="M16" s="15">
        <v>360</v>
      </c>
      <c r="N16" s="15">
        <v>350</v>
      </c>
      <c r="O16" s="15">
        <v>340</v>
      </c>
      <c r="R16" s="43" t="s">
        <v>26</v>
      </c>
      <c r="S16" s="44"/>
      <c r="T16" s="44"/>
      <c r="U16" s="44"/>
      <c r="V16" s="44"/>
      <c r="W16" s="44"/>
    </row>
    <row r="17" spans="2:15" x14ac:dyDescent="0.25">
      <c r="B17" s="7">
        <v>5</v>
      </c>
      <c r="C17" s="15"/>
      <c r="D17" s="15">
        <f t="shared" si="0"/>
        <v>415</v>
      </c>
      <c r="E17" s="15">
        <f t="shared" si="0"/>
        <v>400</v>
      </c>
      <c r="F17" s="15">
        <f t="shared" si="0"/>
        <v>385</v>
      </c>
      <c r="G17" s="15">
        <f t="shared" si="0"/>
        <v>360</v>
      </c>
      <c r="J17" s="7">
        <v>5</v>
      </c>
      <c r="K17" s="15"/>
      <c r="L17" s="15">
        <v>415</v>
      </c>
      <c r="M17" s="15">
        <v>400</v>
      </c>
      <c r="N17" s="15">
        <v>385</v>
      </c>
      <c r="O17" s="15">
        <v>360</v>
      </c>
    </row>
    <row r="18" spans="2:15" x14ac:dyDescent="0.25">
      <c r="B18" s="7">
        <v>10</v>
      </c>
      <c r="C18" s="15"/>
      <c r="D18" s="15">
        <f t="shared" si="0"/>
        <v>505</v>
      </c>
      <c r="E18" s="15">
        <f t="shared" si="0"/>
        <v>485</v>
      </c>
      <c r="F18" s="15">
        <f t="shared" si="0"/>
        <v>455</v>
      </c>
      <c r="G18" s="15">
        <f t="shared" si="0"/>
        <v>425</v>
      </c>
      <c r="J18" s="7">
        <v>10</v>
      </c>
      <c r="K18" s="15"/>
      <c r="L18" s="15">
        <v>505</v>
      </c>
      <c r="M18" s="15">
        <v>485</v>
      </c>
      <c r="N18" s="15">
        <v>455</v>
      </c>
      <c r="O18" s="15">
        <v>425</v>
      </c>
    </row>
    <row r="19" spans="2:15" x14ac:dyDescent="0.25">
      <c r="B19" s="7">
        <v>15</v>
      </c>
      <c r="C19" s="15"/>
      <c r="D19" s="15">
        <f t="shared" si="0"/>
        <v>615</v>
      </c>
      <c r="E19" s="15">
        <f t="shared" si="0"/>
        <v>595</v>
      </c>
      <c r="F19" s="15">
        <f t="shared" si="0"/>
        <v>555</v>
      </c>
      <c r="G19" s="15">
        <f t="shared" si="0"/>
        <v>515</v>
      </c>
      <c r="J19" s="7">
        <v>15</v>
      </c>
      <c r="K19" s="15"/>
      <c r="L19" s="15">
        <v>615</v>
      </c>
      <c r="M19" s="15">
        <v>595</v>
      </c>
      <c r="N19" s="15">
        <v>555</v>
      </c>
      <c r="O19" s="15">
        <v>515</v>
      </c>
    </row>
    <row r="20" spans="2:15" x14ac:dyDescent="0.25">
      <c r="B20" s="7">
        <v>20</v>
      </c>
      <c r="C20" s="15"/>
      <c r="D20" s="15">
        <f t="shared" si="0"/>
        <v>735</v>
      </c>
      <c r="E20" s="15">
        <f t="shared" si="0"/>
        <v>705</v>
      </c>
      <c r="F20" s="15">
        <f t="shared" si="0"/>
        <v>655</v>
      </c>
      <c r="G20" s="15">
        <f t="shared" si="0"/>
        <v>595</v>
      </c>
      <c r="J20" s="7">
        <v>20</v>
      </c>
      <c r="K20" s="15"/>
      <c r="L20" s="15">
        <v>735</v>
      </c>
      <c r="M20" s="15">
        <v>705</v>
      </c>
      <c r="N20" s="15">
        <v>655</v>
      </c>
      <c r="O20" s="15">
        <v>595</v>
      </c>
    </row>
    <row r="21" spans="2:15" x14ac:dyDescent="0.25">
      <c r="B21" s="7">
        <v>25</v>
      </c>
      <c r="C21" s="15"/>
      <c r="D21" s="15">
        <f t="shared" si="0"/>
        <v>885</v>
      </c>
      <c r="E21" s="15">
        <f t="shared" si="0"/>
        <v>845</v>
      </c>
      <c r="F21" s="15">
        <f t="shared" si="0"/>
        <v>765</v>
      </c>
      <c r="G21" s="15">
        <f t="shared" si="0"/>
        <v>715</v>
      </c>
      <c r="J21" s="7">
        <v>25</v>
      </c>
      <c r="K21" s="15"/>
      <c r="L21" s="15">
        <v>885</v>
      </c>
      <c r="M21" s="15">
        <v>845</v>
      </c>
      <c r="N21" s="15">
        <v>765</v>
      </c>
      <c r="O21" s="15">
        <v>715</v>
      </c>
    </row>
    <row r="25" spans="2:15" x14ac:dyDescent="0.25">
      <c r="B25" s="31" t="s">
        <v>38</v>
      </c>
      <c r="C25" s="32"/>
      <c r="D25" s="32"/>
      <c r="E25" s="32"/>
      <c r="F25" s="32"/>
      <c r="G25" s="33"/>
    </row>
    <row r="26" spans="2:15" x14ac:dyDescent="0.25">
      <c r="B26" s="15" t="s">
        <v>29</v>
      </c>
      <c r="C26" s="7" t="s">
        <v>30</v>
      </c>
      <c r="D26" s="7" t="s">
        <v>31</v>
      </c>
      <c r="E26" s="7" t="s">
        <v>32</v>
      </c>
      <c r="F26" s="7" t="s">
        <v>33</v>
      </c>
      <c r="G26" s="7" t="s">
        <v>34</v>
      </c>
    </row>
    <row r="27" spans="2:15" x14ac:dyDescent="0.25">
      <c r="B27" s="7">
        <v>1</v>
      </c>
      <c r="C27" s="15">
        <v>250</v>
      </c>
      <c r="D27" s="1">
        <v>220</v>
      </c>
      <c r="E27" s="1">
        <v>210</v>
      </c>
      <c r="F27" s="1">
        <v>200</v>
      </c>
      <c r="G27" s="1">
        <v>190</v>
      </c>
    </row>
    <row r="28" spans="2:15" x14ac:dyDescent="0.25">
      <c r="B28" s="7">
        <v>3</v>
      </c>
      <c r="C28" s="15">
        <v>270</v>
      </c>
      <c r="D28" s="1">
        <v>230</v>
      </c>
      <c r="E28" s="1">
        <v>220</v>
      </c>
      <c r="F28" s="1">
        <v>210</v>
      </c>
      <c r="G28" s="1">
        <v>200</v>
      </c>
    </row>
    <row r="29" spans="2:15" x14ac:dyDescent="0.25">
      <c r="B29" s="7">
        <v>5</v>
      </c>
      <c r="C29" s="15">
        <v>290</v>
      </c>
      <c r="D29" s="1">
        <v>260</v>
      </c>
      <c r="E29" s="1">
        <v>240</v>
      </c>
      <c r="F29" s="1">
        <v>230</v>
      </c>
      <c r="G29" s="1">
        <v>210</v>
      </c>
    </row>
    <row r="30" spans="2:15" x14ac:dyDescent="0.25">
      <c r="B30" s="7">
        <v>10</v>
      </c>
      <c r="C30" s="15">
        <v>355</v>
      </c>
      <c r="D30" s="1">
        <v>300</v>
      </c>
      <c r="E30" s="1">
        <v>290</v>
      </c>
      <c r="F30" s="1">
        <v>270</v>
      </c>
      <c r="G30" s="1">
        <v>245</v>
      </c>
    </row>
    <row r="31" spans="2:15" x14ac:dyDescent="0.25">
      <c r="B31" s="7">
        <v>15</v>
      </c>
      <c r="C31" s="15">
        <v>445</v>
      </c>
      <c r="D31" s="1">
        <v>375</v>
      </c>
      <c r="E31" s="1">
        <v>355</v>
      </c>
      <c r="F31" s="1">
        <v>335</v>
      </c>
      <c r="G31" s="1">
        <v>295</v>
      </c>
    </row>
    <row r="32" spans="2:15" x14ac:dyDescent="0.25">
      <c r="B32" s="7">
        <v>20</v>
      </c>
      <c r="C32" s="15">
        <v>525</v>
      </c>
      <c r="D32" s="1">
        <v>410</v>
      </c>
      <c r="E32" s="1">
        <v>395</v>
      </c>
      <c r="F32" s="1">
        <v>375</v>
      </c>
      <c r="G32" s="1">
        <v>345</v>
      </c>
    </row>
    <row r="33" spans="2:7" x14ac:dyDescent="0.25">
      <c r="B33" s="7">
        <v>25</v>
      </c>
      <c r="C33" s="15">
        <v>645</v>
      </c>
      <c r="D33" s="1">
        <v>505</v>
      </c>
      <c r="E33" s="1">
        <v>475</v>
      </c>
      <c r="F33" s="1">
        <v>435</v>
      </c>
      <c r="G33" s="1">
        <v>405</v>
      </c>
    </row>
  </sheetData>
  <mergeCells count="36">
    <mergeCell ref="B2:G2"/>
    <mergeCell ref="J2:O2"/>
    <mergeCell ref="R2:X2"/>
    <mergeCell ref="R3:R4"/>
    <mergeCell ref="S3:X3"/>
    <mergeCell ref="S4:T4"/>
    <mergeCell ref="U4:V4"/>
    <mergeCell ref="W4:X4"/>
    <mergeCell ref="S5:T5"/>
    <mergeCell ref="U5:V5"/>
    <mergeCell ref="W5:X5"/>
    <mergeCell ref="S6:T6"/>
    <mergeCell ref="U6:V6"/>
    <mergeCell ref="W6:X6"/>
    <mergeCell ref="S7:T7"/>
    <mergeCell ref="U7:V7"/>
    <mergeCell ref="W7:X7"/>
    <mergeCell ref="S8:T8"/>
    <mergeCell ref="U8:V8"/>
    <mergeCell ref="W8:X8"/>
    <mergeCell ref="S9:T9"/>
    <mergeCell ref="U9:V9"/>
    <mergeCell ref="W9:X9"/>
    <mergeCell ref="S10:T10"/>
    <mergeCell ref="U10:V10"/>
    <mergeCell ref="W10:X10"/>
    <mergeCell ref="R14:W14"/>
    <mergeCell ref="R15:W15"/>
    <mergeCell ref="R16:W16"/>
    <mergeCell ref="B25:G25"/>
    <mergeCell ref="S11:T11"/>
    <mergeCell ref="U11:V11"/>
    <mergeCell ref="W11:X11"/>
    <mergeCell ref="B13:G13"/>
    <mergeCell ref="J13:O13"/>
    <mergeCell ref="R13:W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32"/>
  <sheetViews>
    <sheetView workbookViewId="0">
      <selection activeCell="U19" sqref="U19"/>
    </sheetView>
  </sheetViews>
  <sheetFormatPr defaultRowHeight="15" x14ac:dyDescent="0.25"/>
  <cols>
    <col min="1" max="1" width="6.140625" customWidth="1"/>
    <col min="9" max="9" width="13.5703125" hidden="1" customWidth="1"/>
  </cols>
  <sheetData>
    <row r="2" spans="2:23" x14ac:dyDescent="0.25">
      <c r="B2" s="34" t="s">
        <v>37</v>
      </c>
      <c r="C2" s="34"/>
      <c r="D2" s="34"/>
      <c r="E2" s="34"/>
      <c r="F2" s="34"/>
      <c r="G2" s="34"/>
      <c r="K2" s="31" t="s">
        <v>39</v>
      </c>
      <c r="L2" s="32"/>
      <c r="M2" s="32"/>
      <c r="N2" s="32"/>
      <c r="O2" s="32"/>
      <c r="P2" s="33"/>
      <c r="R2" s="31" t="s">
        <v>53</v>
      </c>
      <c r="S2" s="32"/>
      <c r="T2" s="32"/>
      <c r="U2" s="32"/>
      <c r="V2" s="32"/>
      <c r="W2" s="33"/>
    </row>
    <row r="3" spans="2:23" x14ac:dyDescent="0.25">
      <c r="B3" s="15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K3" s="46" t="s">
        <v>0</v>
      </c>
      <c r="L3" s="5"/>
      <c r="M3" s="21" t="s">
        <v>12</v>
      </c>
      <c r="N3" s="21"/>
      <c r="O3" s="21"/>
      <c r="P3" s="18"/>
      <c r="R3" s="15" t="s">
        <v>29</v>
      </c>
      <c r="S3" s="15"/>
      <c r="T3" s="7" t="s">
        <v>31</v>
      </c>
      <c r="U3" s="7" t="s">
        <v>32</v>
      </c>
      <c r="V3" s="7" t="s">
        <v>33</v>
      </c>
      <c r="W3" s="7" t="s">
        <v>34</v>
      </c>
    </row>
    <row r="4" spans="2:23" x14ac:dyDescent="0.25">
      <c r="B4" s="7">
        <v>1</v>
      </c>
      <c r="C4" s="15">
        <f>305+100</f>
        <v>405</v>
      </c>
      <c r="D4" s="15">
        <f>295+100</f>
        <v>395</v>
      </c>
      <c r="E4" s="15">
        <f>275+100</f>
        <v>375</v>
      </c>
      <c r="F4" s="15">
        <f>260+100</f>
        <v>360</v>
      </c>
      <c r="G4" s="15">
        <f>250+100</f>
        <v>350</v>
      </c>
      <c r="I4" s="16"/>
      <c r="K4" s="47"/>
      <c r="L4" s="5" t="s">
        <v>1</v>
      </c>
      <c r="M4" s="19" t="s">
        <v>35</v>
      </c>
      <c r="N4" s="9" t="s">
        <v>14</v>
      </c>
      <c r="O4" s="7" t="s">
        <v>11</v>
      </c>
      <c r="P4" s="9" t="s">
        <v>13</v>
      </c>
      <c r="R4" s="15">
        <v>1</v>
      </c>
      <c r="S4" s="15"/>
      <c r="T4" s="15">
        <v>465</v>
      </c>
      <c r="U4" s="15">
        <v>445</v>
      </c>
      <c r="V4" s="15">
        <v>430</v>
      </c>
      <c r="W4" s="15">
        <v>420</v>
      </c>
    </row>
    <row r="5" spans="2:23" x14ac:dyDescent="0.25">
      <c r="B5" s="7">
        <v>3</v>
      </c>
      <c r="C5" s="15">
        <f>345+100</f>
        <v>445</v>
      </c>
      <c r="D5" s="15">
        <f>315+100</f>
        <v>415</v>
      </c>
      <c r="E5" s="15">
        <f>290+100</f>
        <v>390</v>
      </c>
      <c r="F5" s="15">
        <f>280+100</f>
        <v>380</v>
      </c>
      <c r="G5" s="15">
        <f>270+100</f>
        <v>370</v>
      </c>
      <c r="K5" s="17" t="s">
        <v>4</v>
      </c>
      <c r="L5" s="10">
        <v>230</v>
      </c>
      <c r="M5" s="20">
        <v>220</v>
      </c>
      <c r="N5" s="1">
        <v>210</v>
      </c>
      <c r="O5" s="1">
        <v>200</v>
      </c>
      <c r="P5" s="1">
        <v>190</v>
      </c>
      <c r="R5" s="15">
        <v>3</v>
      </c>
      <c r="S5" s="15"/>
      <c r="T5" s="15">
        <v>485</v>
      </c>
      <c r="U5" s="15">
        <v>460</v>
      </c>
      <c r="V5" s="15">
        <v>450</v>
      </c>
      <c r="W5" s="15">
        <v>440</v>
      </c>
    </row>
    <row r="6" spans="2:23" x14ac:dyDescent="0.25">
      <c r="B6" s="7">
        <v>5</v>
      </c>
      <c r="C6" s="15">
        <f>375+100</f>
        <v>475</v>
      </c>
      <c r="D6" s="15">
        <f>345+100</f>
        <v>445</v>
      </c>
      <c r="E6" s="15">
        <f>330+100</f>
        <v>430</v>
      </c>
      <c r="F6" s="15">
        <f>315+100</f>
        <v>415</v>
      </c>
      <c r="G6" s="15">
        <f>290+100</f>
        <v>390</v>
      </c>
      <c r="K6" s="1" t="s">
        <v>5</v>
      </c>
      <c r="L6" s="12">
        <v>240</v>
      </c>
      <c r="M6" s="1">
        <v>230</v>
      </c>
      <c r="N6" s="1">
        <v>220</v>
      </c>
      <c r="O6" s="1">
        <v>210</v>
      </c>
      <c r="P6" s="1">
        <v>200</v>
      </c>
      <c r="R6" s="15">
        <v>5</v>
      </c>
      <c r="S6" s="15"/>
      <c r="T6" s="15">
        <v>515</v>
      </c>
      <c r="U6" s="15">
        <v>500</v>
      </c>
      <c r="V6" s="15">
        <v>485</v>
      </c>
      <c r="W6" s="15">
        <v>460</v>
      </c>
    </row>
    <row r="7" spans="2:23" x14ac:dyDescent="0.25">
      <c r="B7" s="7">
        <v>10</v>
      </c>
      <c r="C7" s="15">
        <f>455+100</f>
        <v>555</v>
      </c>
      <c r="D7" s="15">
        <f>435+100</f>
        <v>535</v>
      </c>
      <c r="E7" s="15">
        <f>415+100</f>
        <v>515</v>
      </c>
      <c r="F7" s="15">
        <f>385+100</f>
        <v>485</v>
      </c>
      <c r="G7" s="15">
        <f>355+100</f>
        <v>455</v>
      </c>
      <c r="K7" s="1" t="s">
        <v>6</v>
      </c>
      <c r="L7" s="1">
        <v>270</v>
      </c>
      <c r="M7" s="1">
        <v>260</v>
      </c>
      <c r="N7" s="1">
        <v>240</v>
      </c>
      <c r="O7" s="1">
        <v>230</v>
      </c>
      <c r="P7" s="1">
        <v>210</v>
      </c>
      <c r="R7" s="15">
        <v>10</v>
      </c>
      <c r="S7" s="15"/>
      <c r="T7" s="15">
        <v>605</v>
      </c>
      <c r="U7" s="15">
        <v>585</v>
      </c>
      <c r="V7" s="15">
        <v>555</v>
      </c>
      <c r="W7" s="15">
        <v>525</v>
      </c>
    </row>
    <row r="8" spans="2:23" x14ac:dyDescent="0.25">
      <c r="B8" s="7">
        <v>15</v>
      </c>
      <c r="C8" s="15">
        <f>555+100</f>
        <v>655</v>
      </c>
      <c r="D8" s="15">
        <f>545+100</f>
        <v>645</v>
      </c>
      <c r="E8" s="15">
        <f>525+100</f>
        <v>625</v>
      </c>
      <c r="F8" s="15">
        <f>485+100</f>
        <v>585</v>
      </c>
      <c r="G8" s="15">
        <f>445+100</f>
        <v>545</v>
      </c>
      <c r="K8" s="1" t="s">
        <v>7</v>
      </c>
      <c r="L8" s="1">
        <v>310</v>
      </c>
      <c r="M8" s="1">
        <v>300</v>
      </c>
      <c r="N8" s="1">
        <v>290</v>
      </c>
      <c r="O8" s="1">
        <v>270</v>
      </c>
      <c r="P8" s="1">
        <v>245</v>
      </c>
      <c r="R8" s="15">
        <v>15</v>
      </c>
      <c r="S8" s="15"/>
      <c r="T8" s="15">
        <v>715</v>
      </c>
      <c r="U8" s="15">
        <v>695</v>
      </c>
      <c r="V8" s="15">
        <v>655</v>
      </c>
      <c r="W8" s="15">
        <v>615</v>
      </c>
    </row>
    <row r="9" spans="2:23" x14ac:dyDescent="0.25">
      <c r="B9" s="7">
        <v>20</v>
      </c>
      <c r="C9" s="15">
        <f>675+100</f>
        <v>775</v>
      </c>
      <c r="D9" s="15">
        <f>665+100</f>
        <v>765</v>
      </c>
      <c r="E9" s="15">
        <f>635+100</f>
        <v>735</v>
      </c>
      <c r="F9" s="15">
        <f>585+100</f>
        <v>685</v>
      </c>
      <c r="G9" s="15">
        <f>525+100</f>
        <v>625</v>
      </c>
      <c r="K9" s="1" t="s">
        <v>8</v>
      </c>
      <c r="L9" s="1">
        <v>385</v>
      </c>
      <c r="M9" s="1">
        <v>375</v>
      </c>
      <c r="N9" s="1">
        <v>355</v>
      </c>
      <c r="O9" s="1">
        <v>335</v>
      </c>
      <c r="P9" s="1">
        <v>295</v>
      </c>
      <c r="R9" s="15">
        <v>20</v>
      </c>
      <c r="S9" s="15"/>
      <c r="T9" s="15">
        <v>835</v>
      </c>
      <c r="U9" s="15">
        <v>805</v>
      </c>
      <c r="V9" s="15">
        <v>755</v>
      </c>
      <c r="W9" s="15">
        <v>695</v>
      </c>
    </row>
    <row r="10" spans="2:23" x14ac:dyDescent="0.25">
      <c r="B10" s="7">
        <v>25</v>
      </c>
      <c r="C10" s="15">
        <f>825+100</f>
        <v>925</v>
      </c>
      <c r="D10" s="15">
        <f>815+100</f>
        <v>915</v>
      </c>
      <c r="E10" s="15">
        <f>775+100</f>
        <v>875</v>
      </c>
      <c r="F10" s="15">
        <f>695+100</f>
        <v>795</v>
      </c>
      <c r="G10" s="15">
        <f>645+100</f>
        <v>745</v>
      </c>
      <c r="K10" s="1" t="s">
        <v>9</v>
      </c>
      <c r="L10" s="1">
        <v>420</v>
      </c>
      <c r="M10" s="1">
        <v>410</v>
      </c>
      <c r="N10" s="1">
        <v>395</v>
      </c>
      <c r="O10" s="1">
        <v>375</v>
      </c>
      <c r="P10" s="1">
        <v>345</v>
      </c>
      <c r="R10" s="15">
        <v>25</v>
      </c>
      <c r="S10" s="15"/>
      <c r="T10" s="15">
        <v>985</v>
      </c>
      <c r="U10" s="15">
        <v>945</v>
      </c>
      <c r="V10" s="15">
        <v>865</v>
      </c>
      <c r="W10" s="15">
        <v>815</v>
      </c>
    </row>
    <row r="11" spans="2:23" x14ac:dyDescent="0.25">
      <c r="K11" s="1" t="s">
        <v>10</v>
      </c>
      <c r="L11" s="1">
        <v>515</v>
      </c>
      <c r="M11" s="1">
        <v>505</v>
      </c>
      <c r="N11" s="1">
        <v>475</v>
      </c>
      <c r="O11" s="1">
        <v>435</v>
      </c>
      <c r="P11" s="1">
        <v>405</v>
      </c>
    </row>
    <row r="12" spans="2:23" ht="15.75" x14ac:dyDescent="0.25">
      <c r="R12" s="42" t="s">
        <v>52</v>
      </c>
      <c r="S12" s="42"/>
      <c r="T12" s="42"/>
      <c r="U12" s="42"/>
      <c r="V12" s="42"/>
      <c r="W12" s="42"/>
    </row>
    <row r="13" spans="2:23" x14ac:dyDescent="0.25">
      <c r="B13" s="34" t="s">
        <v>36</v>
      </c>
      <c r="C13" s="34"/>
      <c r="D13" s="34"/>
      <c r="E13" s="34"/>
      <c r="F13" s="34"/>
      <c r="G13" s="34"/>
      <c r="K13" s="22" t="s">
        <v>54</v>
      </c>
      <c r="L13" s="34"/>
      <c r="M13" s="34"/>
      <c r="N13" s="34"/>
      <c r="O13" s="34"/>
      <c r="P13" s="34"/>
      <c r="R13" s="45" t="s">
        <v>27</v>
      </c>
      <c r="S13" s="44"/>
      <c r="T13" s="44"/>
      <c r="U13" s="44"/>
      <c r="V13" s="44"/>
      <c r="W13" s="44"/>
    </row>
    <row r="14" spans="2:23" ht="15.75" x14ac:dyDescent="0.25">
      <c r="B14" s="15" t="s">
        <v>29</v>
      </c>
      <c r="C14" s="7"/>
      <c r="D14" s="7" t="s">
        <v>31</v>
      </c>
      <c r="E14" s="7" t="s">
        <v>32</v>
      </c>
      <c r="F14" s="7" t="s">
        <v>33</v>
      </c>
      <c r="G14" s="7" t="s">
        <v>34</v>
      </c>
      <c r="K14" s="15" t="s">
        <v>29</v>
      </c>
      <c r="L14" s="7" t="s">
        <v>30</v>
      </c>
      <c r="M14" s="7" t="s">
        <v>31</v>
      </c>
      <c r="N14" s="7" t="s">
        <v>32</v>
      </c>
      <c r="O14" s="7" t="s">
        <v>33</v>
      </c>
      <c r="P14" s="7" t="s">
        <v>34</v>
      </c>
      <c r="R14" s="43" t="s">
        <v>25</v>
      </c>
      <c r="S14" s="43"/>
      <c r="T14" s="43"/>
      <c r="U14" s="43"/>
      <c r="V14" s="43"/>
      <c r="W14" s="43"/>
    </row>
    <row r="15" spans="2:23" ht="15.75" x14ac:dyDescent="0.25">
      <c r="B15" s="7">
        <v>1</v>
      </c>
      <c r="C15" s="15"/>
      <c r="D15" s="15">
        <f>D4+$I$15</f>
        <v>465</v>
      </c>
      <c r="E15" s="15">
        <f>E4+$I$15</f>
        <v>445</v>
      </c>
      <c r="F15" s="15">
        <f>F4+$I$15</f>
        <v>430</v>
      </c>
      <c r="G15" s="15">
        <f>G4+$I$15</f>
        <v>420</v>
      </c>
      <c r="I15">
        <v>70</v>
      </c>
      <c r="K15" s="7">
        <v>1</v>
      </c>
      <c r="L15" s="15">
        <f>305+100</f>
        <v>405</v>
      </c>
      <c r="M15" s="15">
        <f>295+100</f>
        <v>395</v>
      </c>
      <c r="N15" s="15">
        <f>275+100</f>
        <v>375</v>
      </c>
      <c r="O15" s="15">
        <f>260+100</f>
        <v>360</v>
      </c>
      <c r="P15" s="15">
        <f>250+100</f>
        <v>350</v>
      </c>
      <c r="R15" s="43" t="s">
        <v>26</v>
      </c>
      <c r="S15" s="44"/>
      <c r="T15" s="44"/>
      <c r="U15" s="44"/>
      <c r="V15" s="44"/>
      <c r="W15" s="44"/>
    </row>
    <row r="16" spans="2:23" x14ac:dyDescent="0.25">
      <c r="B16" s="7">
        <v>3</v>
      </c>
      <c r="C16" s="15"/>
      <c r="D16" s="15">
        <f t="shared" ref="D16:G21" si="0">D5+$I$15</f>
        <v>485</v>
      </c>
      <c r="E16" s="15">
        <f t="shared" si="0"/>
        <v>460</v>
      </c>
      <c r="F16" s="15">
        <f t="shared" si="0"/>
        <v>450</v>
      </c>
      <c r="G16" s="15">
        <f t="shared" si="0"/>
        <v>440</v>
      </c>
      <c r="K16" s="7">
        <v>3</v>
      </c>
      <c r="L16" s="15">
        <f>345+100</f>
        <v>445</v>
      </c>
      <c r="M16" s="15">
        <f>315+100</f>
        <v>415</v>
      </c>
      <c r="N16" s="15">
        <f>290+100</f>
        <v>390</v>
      </c>
      <c r="O16" s="15">
        <f>280+100</f>
        <v>380</v>
      </c>
      <c r="P16" s="15">
        <f>270+100</f>
        <v>370</v>
      </c>
    </row>
    <row r="17" spans="2:17" x14ac:dyDescent="0.25">
      <c r="B17" s="7">
        <v>5</v>
      </c>
      <c r="C17" s="15"/>
      <c r="D17" s="15">
        <f t="shared" si="0"/>
        <v>515</v>
      </c>
      <c r="E17" s="15">
        <f t="shared" si="0"/>
        <v>500</v>
      </c>
      <c r="F17" s="15">
        <f t="shared" si="0"/>
        <v>485</v>
      </c>
      <c r="G17" s="15">
        <f t="shared" si="0"/>
        <v>460</v>
      </c>
      <c r="K17" s="7">
        <v>5</v>
      </c>
      <c r="L17" s="15">
        <f>375+100</f>
        <v>475</v>
      </c>
      <c r="M17" s="15">
        <f>345+100</f>
        <v>445</v>
      </c>
      <c r="N17" s="15">
        <f>330+100</f>
        <v>430</v>
      </c>
      <c r="O17" s="15">
        <f>315+100</f>
        <v>415</v>
      </c>
      <c r="P17" s="15">
        <f>290+100</f>
        <v>390</v>
      </c>
    </row>
    <row r="18" spans="2:17" x14ac:dyDescent="0.25">
      <c r="B18" s="7">
        <v>10</v>
      </c>
      <c r="C18" s="15"/>
      <c r="D18" s="15">
        <f t="shared" si="0"/>
        <v>605</v>
      </c>
      <c r="E18" s="15">
        <f t="shared" si="0"/>
        <v>585</v>
      </c>
      <c r="F18" s="15">
        <f t="shared" si="0"/>
        <v>555</v>
      </c>
      <c r="G18" s="15">
        <f t="shared" si="0"/>
        <v>525</v>
      </c>
      <c r="K18" s="7">
        <v>10</v>
      </c>
      <c r="L18" s="15">
        <f>455+100</f>
        <v>555</v>
      </c>
      <c r="M18" s="15">
        <f>435+100</f>
        <v>535</v>
      </c>
      <c r="N18" s="15">
        <f>415+100</f>
        <v>515</v>
      </c>
      <c r="O18" s="15">
        <f>385+100</f>
        <v>485</v>
      </c>
      <c r="P18" s="15">
        <f>355+100</f>
        <v>455</v>
      </c>
    </row>
    <row r="19" spans="2:17" x14ac:dyDescent="0.25">
      <c r="B19" s="7">
        <v>15</v>
      </c>
      <c r="C19" s="15"/>
      <c r="D19" s="15">
        <f t="shared" si="0"/>
        <v>715</v>
      </c>
      <c r="E19" s="15">
        <f t="shared" si="0"/>
        <v>695</v>
      </c>
      <c r="F19" s="15">
        <f t="shared" si="0"/>
        <v>655</v>
      </c>
      <c r="G19" s="15">
        <f t="shared" si="0"/>
        <v>615</v>
      </c>
      <c r="K19" s="7">
        <v>15</v>
      </c>
      <c r="L19" s="15">
        <f>555+100</f>
        <v>655</v>
      </c>
      <c r="M19" s="15">
        <f>545+100</f>
        <v>645</v>
      </c>
      <c r="N19" s="15">
        <f>525+100</f>
        <v>625</v>
      </c>
      <c r="O19" s="15">
        <f>485+100</f>
        <v>585</v>
      </c>
      <c r="P19" s="15">
        <f>445+100</f>
        <v>545</v>
      </c>
    </row>
    <row r="20" spans="2:17" x14ac:dyDescent="0.25">
      <c r="B20" s="7">
        <v>20</v>
      </c>
      <c r="C20" s="15"/>
      <c r="D20" s="15">
        <f t="shared" si="0"/>
        <v>835</v>
      </c>
      <c r="E20" s="15">
        <f t="shared" si="0"/>
        <v>805</v>
      </c>
      <c r="F20" s="15">
        <f t="shared" si="0"/>
        <v>755</v>
      </c>
      <c r="G20" s="15">
        <f t="shared" si="0"/>
        <v>695</v>
      </c>
      <c r="K20" s="7">
        <v>20</v>
      </c>
      <c r="L20" s="15">
        <f>675+100</f>
        <v>775</v>
      </c>
      <c r="M20" s="15">
        <f>665+100</f>
        <v>765</v>
      </c>
      <c r="N20" s="15">
        <f>635+100</f>
        <v>735</v>
      </c>
      <c r="O20" s="15">
        <f>585+100</f>
        <v>685</v>
      </c>
      <c r="P20" s="15">
        <f>525+100</f>
        <v>625</v>
      </c>
    </row>
    <row r="21" spans="2:17" x14ac:dyDescent="0.25">
      <c r="B21" s="7">
        <v>25</v>
      </c>
      <c r="C21" s="15"/>
      <c r="D21" s="15">
        <f t="shared" si="0"/>
        <v>985</v>
      </c>
      <c r="E21" s="15">
        <f t="shared" si="0"/>
        <v>945</v>
      </c>
      <c r="F21" s="15">
        <f t="shared" si="0"/>
        <v>865</v>
      </c>
      <c r="G21" s="15">
        <f>G10+$I$15</f>
        <v>815</v>
      </c>
      <c r="K21" s="7">
        <v>25</v>
      </c>
      <c r="L21" s="15">
        <f>825+100</f>
        <v>925</v>
      </c>
      <c r="M21" s="15">
        <f>815+100</f>
        <v>915</v>
      </c>
      <c r="N21" s="15">
        <f>775+100</f>
        <v>875</v>
      </c>
      <c r="O21" s="15">
        <f>695+100</f>
        <v>795</v>
      </c>
      <c r="P21" s="15">
        <f>645+100</f>
        <v>745</v>
      </c>
    </row>
    <row r="23" spans="2:17" x14ac:dyDescent="0.25">
      <c r="K23" s="22" t="s">
        <v>55</v>
      </c>
      <c r="L23" s="22"/>
      <c r="M23" s="22"/>
      <c r="N23" s="22"/>
      <c r="O23" s="22"/>
      <c r="P23" s="22"/>
      <c r="Q23" s="22"/>
    </row>
    <row r="24" spans="2:17" x14ac:dyDescent="0.25">
      <c r="K24" s="39" t="s">
        <v>0</v>
      </c>
      <c r="L24" s="23" t="s">
        <v>12</v>
      </c>
      <c r="M24" s="23"/>
      <c r="N24" s="23"/>
      <c r="O24" s="23"/>
      <c r="P24" s="23"/>
      <c r="Q24" s="23"/>
    </row>
    <row r="25" spans="2:17" x14ac:dyDescent="0.25">
      <c r="K25" s="39"/>
      <c r="L25" s="22" t="s">
        <v>40</v>
      </c>
      <c r="M25" s="22"/>
      <c r="N25" s="23" t="s">
        <v>41</v>
      </c>
      <c r="O25" s="23"/>
      <c r="P25" s="23" t="s">
        <v>42</v>
      </c>
      <c r="Q25" s="23"/>
    </row>
    <row r="26" spans="2:17" x14ac:dyDescent="0.25">
      <c r="K26" s="6" t="s">
        <v>4</v>
      </c>
      <c r="L26" s="41">
        <v>370</v>
      </c>
      <c r="M26" s="41"/>
      <c r="N26" s="41">
        <v>390</v>
      </c>
      <c r="O26" s="41"/>
      <c r="P26" s="41">
        <v>640</v>
      </c>
      <c r="Q26" s="41"/>
    </row>
    <row r="27" spans="2:17" x14ac:dyDescent="0.25">
      <c r="K27" s="6" t="s">
        <v>5</v>
      </c>
      <c r="L27" s="41">
        <v>385</v>
      </c>
      <c r="M27" s="41"/>
      <c r="N27" s="41">
        <v>410</v>
      </c>
      <c r="O27" s="41"/>
      <c r="P27" s="41">
        <v>655</v>
      </c>
      <c r="Q27" s="41"/>
    </row>
    <row r="28" spans="2:17" x14ac:dyDescent="0.25">
      <c r="K28" s="6" t="s">
        <v>6</v>
      </c>
      <c r="L28" s="41">
        <v>395</v>
      </c>
      <c r="M28" s="41"/>
      <c r="N28" s="41">
        <v>430</v>
      </c>
      <c r="O28" s="41"/>
      <c r="P28" s="41">
        <v>670</v>
      </c>
      <c r="Q28" s="41"/>
    </row>
    <row r="29" spans="2:17" x14ac:dyDescent="0.25">
      <c r="K29" s="6" t="s">
        <v>7</v>
      </c>
      <c r="L29" s="41">
        <v>410</v>
      </c>
      <c r="M29" s="41"/>
      <c r="N29" s="41">
        <v>460</v>
      </c>
      <c r="O29" s="41"/>
      <c r="P29" s="41">
        <v>730</v>
      </c>
      <c r="Q29" s="41"/>
    </row>
    <row r="30" spans="2:17" x14ac:dyDescent="0.25">
      <c r="K30" s="6" t="s">
        <v>8</v>
      </c>
      <c r="L30" s="41">
        <v>510</v>
      </c>
      <c r="M30" s="41"/>
      <c r="N30" s="41">
        <v>560</v>
      </c>
      <c r="O30" s="41"/>
      <c r="P30" s="41">
        <v>790</v>
      </c>
      <c r="Q30" s="41"/>
    </row>
    <row r="31" spans="2:17" x14ac:dyDescent="0.25">
      <c r="K31" s="6" t="s">
        <v>9</v>
      </c>
      <c r="L31" s="41">
        <v>570</v>
      </c>
      <c r="M31" s="41"/>
      <c r="N31" s="41">
        <v>620</v>
      </c>
      <c r="O31" s="41"/>
      <c r="P31" s="41">
        <v>890</v>
      </c>
      <c r="Q31" s="41"/>
    </row>
    <row r="32" spans="2:17" x14ac:dyDescent="0.25">
      <c r="K32" s="6" t="s">
        <v>10</v>
      </c>
      <c r="L32" s="41">
        <v>670</v>
      </c>
      <c r="M32" s="41"/>
      <c r="N32" s="41">
        <v>720</v>
      </c>
      <c r="O32" s="41"/>
      <c r="P32" s="41">
        <v>910</v>
      </c>
      <c r="Q32" s="41"/>
    </row>
  </sheetData>
  <mergeCells count="37">
    <mergeCell ref="L32:M32"/>
    <mergeCell ref="N32:O32"/>
    <mergeCell ref="P32:Q32"/>
    <mergeCell ref="R12:W12"/>
    <mergeCell ref="R13:W13"/>
    <mergeCell ref="R14:W14"/>
    <mergeCell ref="R15:W15"/>
    <mergeCell ref="L30:M30"/>
    <mergeCell ref="N30:O30"/>
    <mergeCell ref="P30:Q30"/>
    <mergeCell ref="L31:M31"/>
    <mergeCell ref="N31:O31"/>
    <mergeCell ref="P31:Q31"/>
    <mergeCell ref="L28:M28"/>
    <mergeCell ref="N28:O28"/>
    <mergeCell ref="P28:Q28"/>
    <mergeCell ref="L29:M29"/>
    <mergeCell ref="N29:O29"/>
    <mergeCell ref="P29:Q29"/>
    <mergeCell ref="L26:M26"/>
    <mergeCell ref="N26:O26"/>
    <mergeCell ref="P26:Q26"/>
    <mergeCell ref="L27:M27"/>
    <mergeCell ref="N27:O27"/>
    <mergeCell ref="P27:Q27"/>
    <mergeCell ref="K23:Q23"/>
    <mergeCell ref="K24:K25"/>
    <mergeCell ref="L24:Q24"/>
    <mergeCell ref="L25:M25"/>
    <mergeCell ref="N25:O25"/>
    <mergeCell ref="P25:Q25"/>
    <mergeCell ref="R2:W2"/>
    <mergeCell ref="B2:G2"/>
    <mergeCell ref="B13:G13"/>
    <mergeCell ref="K2:P2"/>
    <mergeCell ref="K3:K4"/>
    <mergeCell ref="K13:P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МСК, МО</vt:lpstr>
      <vt:lpstr>СПБ, ЛО</vt:lpstr>
      <vt:lpstr>ЦФО</vt:lpstr>
      <vt:lpstr>Нижний-Новгород</vt:lpstr>
      <vt:lpstr>Екатеринбург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Afendi</cp:lastModifiedBy>
  <dcterms:created xsi:type="dcterms:W3CDTF">2022-05-16T08:36:00Z</dcterms:created>
  <dcterms:modified xsi:type="dcterms:W3CDTF">2023-06-16T10:42:31Z</dcterms:modified>
</cp:coreProperties>
</file>